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0" windowWidth="2190" windowHeight="990" tabRatio="883"/>
  </bookViews>
  <sheets>
    <sheet name="Master" sheetId="19" r:id="rId1"/>
    <sheet name="GS Nifty BeES" sheetId="1" r:id="rId2"/>
    <sheet name="GS Junior BeES" sheetId="2" r:id="rId3"/>
    <sheet name="PSU Bank BeES" sheetId="3" r:id="rId4"/>
    <sheet name="GS Gold BeES" sheetId="4" r:id="rId5"/>
    <sheet name="GS Liquid BeES" sheetId="5" r:id="rId6"/>
    <sheet name="GS Bank BeES" sheetId="6" r:id="rId7"/>
    <sheet name="GS S&amp;P Shariah BeES" sheetId="7" r:id="rId8"/>
    <sheet name="GS Hang Seng BeES" sheetId="8" r:id="rId9"/>
    <sheet name="GS Short Term Fund" sheetId="9" r:id="rId10"/>
    <sheet name="GS Infra BeES" sheetId="10" r:id="rId11"/>
    <sheet name="GSEDOF" sheetId="21" r:id="rId12"/>
    <sheet name="GSEDOF Derivative" sheetId="22" r:id="rId13"/>
    <sheet name="GSDF" sheetId="23" r:id="rId14"/>
    <sheet name="GSDF Derivative" sheetId="24" r:id="rId15"/>
    <sheet name="GS CNX500" sheetId="25" r:id="rId16"/>
    <sheet name="DIVIDEND" sheetId="20" state="hidden" r:id="rId17"/>
  </sheets>
  <definedNames>
    <definedName name="_xlnm._FilterDatabase" localSheetId="16" hidden="1">DIVIDEND!$A$3:$S$3</definedName>
    <definedName name="_xlnm._FilterDatabase" localSheetId="8" hidden="1">'GS Hang Seng BeES'!$C$5:$O$58</definedName>
    <definedName name="_xlnm._FilterDatabase" localSheetId="2" hidden="1">'GS Junior BeES'!$C$5:$Q$55</definedName>
    <definedName name="_xlnm._FilterDatabase" localSheetId="7" hidden="1">'GS S&amp;P Shariah BeES'!$C$5:$Q$32</definedName>
    <definedName name="OLE_LINK1" localSheetId="11">GSEDOF!$C$7</definedName>
  </definedNames>
  <calcPr calcId="125725"/>
</workbook>
</file>

<file path=xl/calcChain.xml><?xml version="1.0" encoding="utf-8"?>
<calcChain xmlns="http://schemas.openxmlformats.org/spreadsheetml/2006/main">
  <c r="F518" i="25"/>
  <c r="G515"/>
  <c r="F515"/>
  <c r="G512"/>
  <c r="F512"/>
  <c r="G509"/>
  <c r="F509"/>
  <c r="F520" s="1"/>
  <c r="A9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A331" s="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A348" s="1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A365" s="1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A382" s="1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A399" s="1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A416" s="1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A433" s="1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A450" s="1"/>
  <c r="A451" s="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A467" s="1"/>
  <c r="A468" s="1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A484" s="1"/>
  <c r="A485" s="1"/>
  <c r="A486" s="1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A501" s="1"/>
  <c r="A502" s="1"/>
  <c r="A503" s="1"/>
  <c r="A504" s="1"/>
  <c r="A505" s="1"/>
  <c r="A506" s="1"/>
  <c r="A507" s="1"/>
  <c r="J42" i="24"/>
  <c r="J40"/>
  <c r="F81" i="23"/>
  <c r="G78"/>
  <c r="F78"/>
  <c r="G70"/>
  <c r="F70"/>
  <c r="G67"/>
  <c r="F67"/>
  <c r="G35"/>
  <c r="F35"/>
  <c r="F83" s="1"/>
  <c r="A9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J36" i="22"/>
  <c r="J34"/>
  <c r="F71" i="21"/>
  <c r="G68"/>
  <c r="F68"/>
  <c r="G65"/>
  <c r="F65"/>
  <c r="G59"/>
  <c r="F59"/>
  <c r="G56"/>
  <c r="F56"/>
  <c r="A35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G29"/>
  <c r="F29"/>
  <c r="F72" s="1"/>
  <c r="G70" l="1"/>
  <c r="G71" s="1"/>
  <c r="G80" i="23"/>
  <c r="G517" i="25"/>
  <c r="G518" s="1"/>
  <c r="G81" i="23" l="1"/>
  <c r="P2" i="20" l="1"/>
  <c r="M2"/>
  <c r="Q2"/>
  <c r="M3"/>
  <c r="P3"/>
  <c r="Q3"/>
  <c r="J4"/>
  <c r="J5"/>
  <c r="J6"/>
  <c r="J7"/>
  <c r="J8"/>
  <c r="J9"/>
  <c r="J10"/>
  <c r="J11"/>
  <c r="J12"/>
  <c r="J13"/>
  <c r="J14"/>
  <c r="J15"/>
  <c r="J16"/>
  <c r="K16"/>
  <c r="L16" s="1"/>
  <c r="M16" s="1"/>
  <c r="J17"/>
  <c r="K17"/>
  <c r="L17" s="1"/>
  <c r="M17" s="1"/>
  <c r="J18"/>
  <c r="K18"/>
  <c r="L18" s="1"/>
  <c r="M18" s="1"/>
  <c r="J19"/>
  <c r="K19"/>
  <c r="L19" s="1"/>
  <c r="M19" s="1"/>
  <c r="J20"/>
  <c r="K20"/>
  <c r="L20" s="1"/>
  <c r="M20" s="1"/>
  <c r="J21"/>
  <c r="K21"/>
  <c r="L21" s="1"/>
  <c r="M21" s="1"/>
  <c r="J22"/>
  <c r="K22"/>
  <c r="L22" s="1"/>
  <c r="M22" s="1"/>
  <c r="J23"/>
  <c r="K23"/>
  <c r="L23" s="1"/>
  <c r="M23" s="1"/>
  <c r="J24"/>
  <c r="K24"/>
  <c r="L24" s="1"/>
  <c r="M24" s="1"/>
  <c r="J25"/>
  <c r="K25"/>
  <c r="L25" s="1"/>
  <c r="M25" s="1"/>
  <c r="J26"/>
  <c r="K26"/>
  <c r="L26" s="1"/>
  <c r="M26" s="1"/>
  <c r="J27"/>
  <c r="K27"/>
  <c r="L27" s="1"/>
  <c r="M27" s="1"/>
  <c r="J28"/>
  <c r="K28"/>
  <c r="L28" s="1"/>
  <c r="M28" s="1"/>
  <c r="J29"/>
  <c r="K29"/>
  <c r="L29" s="1"/>
  <c r="M29" s="1"/>
  <c r="J30"/>
  <c r="K30"/>
  <c r="L30" s="1"/>
  <c r="M30" s="1"/>
  <c r="J31"/>
  <c r="K31"/>
  <c r="L31" s="1"/>
  <c r="M31" s="1"/>
  <c r="J32"/>
  <c r="K32"/>
  <c r="L32" s="1"/>
  <c r="M32" s="1"/>
  <c r="J33"/>
  <c r="K33"/>
  <c r="L33" s="1"/>
  <c r="M33" s="1"/>
  <c r="J34"/>
  <c r="K34"/>
  <c r="L34" s="1"/>
  <c r="M34" s="1"/>
  <c r="J35"/>
  <c r="K35"/>
  <c r="L35" s="1"/>
  <c r="M35" s="1"/>
  <c r="J36"/>
  <c r="K36"/>
  <c r="L36" s="1"/>
  <c r="M36" s="1"/>
  <c r="J37"/>
  <c r="K37"/>
  <c r="L37" s="1"/>
  <c r="M37" s="1"/>
  <c r="J38"/>
  <c r="K38"/>
  <c r="L38" s="1"/>
  <c r="M38" s="1"/>
  <c r="J39"/>
  <c r="K39"/>
  <c r="L39" s="1"/>
  <c r="M39" s="1"/>
  <c r="J40"/>
  <c r="K40"/>
  <c r="L40" s="1"/>
  <c r="M40" s="1"/>
  <c r="J41"/>
  <c r="K41"/>
  <c r="L41" s="1"/>
  <c r="M41" s="1"/>
  <c r="J42"/>
  <c r="K42"/>
  <c r="L42" s="1"/>
  <c r="M42" s="1"/>
  <c r="J43"/>
  <c r="K43"/>
  <c r="L43" s="1"/>
  <c r="M43" s="1"/>
  <c r="J44"/>
  <c r="K44"/>
  <c r="L44" s="1"/>
  <c r="M44" s="1"/>
  <c r="J45"/>
  <c r="K45"/>
  <c r="L45" s="1"/>
  <c r="M45" s="1"/>
  <c r="J46"/>
  <c r="K46"/>
  <c r="L46" s="1"/>
  <c r="M46" s="1"/>
  <c r="J47"/>
  <c r="K47"/>
  <c r="L47" s="1"/>
  <c r="M47" s="1"/>
  <c r="J48"/>
  <c r="K48"/>
  <c r="L48" s="1"/>
  <c r="M48" s="1"/>
  <c r="J49"/>
  <c r="K49"/>
  <c r="L49" s="1"/>
  <c r="M49" s="1"/>
  <c r="J50"/>
  <c r="K50"/>
  <c r="L50" s="1"/>
  <c r="M50" s="1"/>
  <c r="J51"/>
  <c r="K51"/>
  <c r="L51" s="1"/>
  <c r="M51" s="1"/>
  <c r="J52"/>
  <c r="K52"/>
  <c r="L52" s="1"/>
  <c r="M52" s="1"/>
  <c r="J53"/>
  <c r="K53"/>
  <c r="L53" s="1"/>
  <c r="M53" s="1"/>
  <c r="J54"/>
  <c r="K54"/>
  <c r="L54" s="1"/>
  <c r="M54" s="1"/>
  <c r="J55"/>
  <c r="K55"/>
  <c r="L55" s="1"/>
  <c r="M55" s="1"/>
  <c r="J56"/>
  <c r="K56"/>
  <c r="L56" s="1"/>
  <c r="M56" s="1"/>
  <c r="J57"/>
  <c r="K57"/>
  <c r="L57" s="1"/>
  <c r="M57" s="1"/>
  <c r="J58"/>
  <c r="K58"/>
  <c r="L58" s="1"/>
  <c r="M58" s="1"/>
  <c r="J59"/>
  <c r="K59"/>
  <c r="L59" s="1"/>
  <c r="M59" s="1"/>
  <c r="J60"/>
  <c r="K60"/>
  <c r="L60" s="1"/>
  <c r="M60" s="1"/>
  <c r="J61"/>
  <c r="K61"/>
  <c r="L61" s="1"/>
  <c r="M61" s="1"/>
  <c r="J62"/>
  <c r="K62"/>
  <c r="L62" s="1"/>
  <c r="M62" s="1"/>
  <c r="J63"/>
  <c r="K63"/>
  <c r="L63" s="1"/>
  <c r="M63" s="1"/>
  <c r="J64"/>
  <c r="K64"/>
  <c r="L64" s="1"/>
  <c r="M64" s="1"/>
  <c r="J65"/>
  <c r="K65"/>
  <c r="L65" s="1"/>
  <c r="M65" s="1"/>
  <c r="J66"/>
  <c r="K66"/>
  <c r="L66" s="1"/>
  <c r="M66" s="1"/>
  <c r="J67"/>
  <c r="K67"/>
  <c r="L67" s="1"/>
  <c r="M67" s="1"/>
  <c r="J68"/>
  <c r="K68"/>
  <c r="L68" s="1"/>
  <c r="M68" s="1"/>
  <c r="J69"/>
  <c r="K69"/>
  <c r="L69" s="1"/>
  <c r="M69" s="1"/>
  <c r="J70"/>
  <c r="K70"/>
  <c r="L70" s="1"/>
  <c r="M70" s="1"/>
  <c r="J71"/>
  <c r="K71"/>
  <c r="L71" s="1"/>
  <c r="M71" s="1"/>
  <c r="J72"/>
  <c r="K72"/>
  <c r="L72" s="1"/>
  <c r="M72" s="1"/>
  <c r="J73"/>
  <c r="K73"/>
  <c r="L73" s="1"/>
  <c r="M73" s="1"/>
  <c r="J74"/>
  <c r="K74"/>
  <c r="L74" s="1"/>
  <c r="M74" s="1"/>
  <c r="J75"/>
  <c r="K75"/>
  <c r="L75" s="1"/>
  <c r="M75" s="1"/>
  <c r="J76"/>
  <c r="K76"/>
  <c r="L76" s="1"/>
  <c r="M76" s="1"/>
  <c r="J77"/>
  <c r="K77"/>
  <c r="L77" s="1"/>
  <c r="M77" s="1"/>
  <c r="J78"/>
  <c r="K78"/>
  <c r="L78" s="1"/>
  <c r="M78" s="1"/>
  <c r="J79"/>
  <c r="K79"/>
  <c r="L79" s="1"/>
  <c r="M79" s="1"/>
  <c r="J80"/>
  <c r="K80"/>
  <c r="L80" s="1"/>
  <c r="M80" s="1"/>
  <c r="J81"/>
  <c r="K81"/>
  <c r="L81" s="1"/>
  <c r="M81" s="1"/>
  <c r="J82"/>
  <c r="K82"/>
  <c r="L82" s="1"/>
  <c r="M82" s="1"/>
  <c r="J83"/>
  <c r="K83"/>
  <c r="L83" s="1"/>
  <c r="M83" s="1"/>
  <c r="J84"/>
  <c r="K84"/>
  <c r="L84" s="1"/>
  <c r="M84" s="1"/>
  <c r="J85"/>
  <c r="K85"/>
  <c r="L85" s="1"/>
  <c r="M85" s="1"/>
  <c r="J86"/>
  <c r="K86"/>
  <c r="L86" s="1"/>
  <c r="M86" s="1"/>
  <c r="J87"/>
  <c r="K87"/>
  <c r="L87" s="1"/>
  <c r="M87" s="1"/>
  <c r="J88"/>
  <c r="K88"/>
  <c r="L88" s="1"/>
  <c r="M88" s="1"/>
  <c r="J89"/>
  <c r="K89"/>
  <c r="L89" s="1"/>
  <c r="M89" s="1"/>
  <c r="J90"/>
  <c r="K90"/>
  <c r="L90" s="1"/>
  <c r="M90" s="1"/>
  <c r="J91"/>
  <c r="K91"/>
  <c r="L91" s="1"/>
  <c r="M91" s="1"/>
  <c r="J92"/>
  <c r="K92"/>
  <c r="L92" s="1"/>
  <c r="M92" s="1"/>
  <c r="J93"/>
  <c r="K93"/>
  <c r="L93" s="1"/>
  <c r="M93" s="1"/>
  <c r="J94"/>
  <c r="K94"/>
  <c r="L94" s="1"/>
  <c r="M94" s="1"/>
  <c r="J95"/>
  <c r="K95"/>
  <c r="L95" s="1"/>
  <c r="M95" s="1"/>
  <c r="J96"/>
  <c r="K96"/>
  <c r="L96" s="1"/>
  <c r="M96" s="1"/>
  <c r="J97"/>
  <c r="K97"/>
  <c r="L97" s="1"/>
  <c r="M97" s="1"/>
  <c r="J98"/>
  <c r="K98"/>
  <c r="L98" s="1"/>
  <c r="M98" s="1"/>
  <c r="J99"/>
  <c r="K99"/>
  <c r="L99" s="1"/>
  <c r="M99" s="1"/>
  <c r="J100"/>
  <c r="K100"/>
  <c r="L100" s="1"/>
  <c r="M100" s="1"/>
  <c r="J101"/>
  <c r="K101"/>
  <c r="L101" s="1"/>
  <c r="M101" s="1"/>
  <c r="J102"/>
  <c r="K102"/>
  <c r="L102" s="1"/>
  <c r="M102" s="1"/>
  <c r="J103"/>
  <c r="K103"/>
  <c r="L103" s="1"/>
  <c r="M103" s="1"/>
  <c r="J104"/>
  <c r="K104"/>
  <c r="L104" s="1"/>
  <c r="M104" s="1"/>
  <c r="J105"/>
  <c r="K105"/>
  <c r="L105" s="1"/>
  <c r="M105" s="1"/>
  <c r="J106"/>
  <c r="K106"/>
  <c r="L106" s="1"/>
  <c r="M106" s="1"/>
  <c r="J107"/>
  <c r="K107"/>
  <c r="L107" s="1"/>
  <c r="M107" s="1"/>
  <c r="J108"/>
  <c r="K108"/>
  <c r="L108" s="1"/>
  <c r="M108" s="1"/>
  <c r="J109"/>
  <c r="K109"/>
  <c r="L109" s="1"/>
  <c r="M109" s="1"/>
  <c r="J110"/>
  <c r="K110"/>
  <c r="L110" s="1"/>
  <c r="M110" s="1"/>
  <c r="J111"/>
  <c r="K111"/>
  <c r="L111" s="1"/>
  <c r="M111" s="1"/>
  <c r="J112"/>
  <c r="K112"/>
  <c r="L112" s="1"/>
  <c r="M112" s="1"/>
  <c r="J113"/>
  <c r="K113"/>
  <c r="L113" s="1"/>
  <c r="M113" s="1"/>
  <c r="J114"/>
  <c r="K114"/>
  <c r="L114" s="1"/>
  <c r="M114" s="1"/>
  <c r="J115"/>
  <c r="K115"/>
  <c r="L115" s="1"/>
  <c r="M115" s="1"/>
  <c r="J116"/>
  <c r="K116"/>
  <c r="L116" s="1"/>
  <c r="M116" s="1"/>
  <c r="J117"/>
  <c r="K117"/>
  <c r="L117" s="1"/>
  <c r="M117" s="1"/>
  <c r="J118"/>
  <c r="K118"/>
  <c r="L118" s="1"/>
  <c r="M118" s="1"/>
  <c r="J119"/>
  <c r="K119"/>
  <c r="L119" s="1"/>
  <c r="M119" s="1"/>
  <c r="J120"/>
  <c r="K120"/>
  <c r="L120" s="1"/>
  <c r="M120" s="1"/>
  <c r="J121"/>
  <c r="K121"/>
  <c r="L121" s="1"/>
  <c r="M121" s="1"/>
  <c r="J122"/>
  <c r="K122"/>
  <c r="L122" s="1"/>
  <c r="M122" s="1"/>
  <c r="J123"/>
  <c r="K123"/>
  <c r="L123" s="1"/>
  <c r="M123" s="1"/>
  <c r="J124"/>
  <c r="K124"/>
  <c r="L124" s="1"/>
  <c r="M124" s="1"/>
  <c r="J125"/>
  <c r="K125"/>
  <c r="L125" s="1"/>
  <c r="M125" s="1"/>
  <c r="J126"/>
  <c r="K126"/>
  <c r="L126" s="1"/>
  <c r="M126" s="1"/>
  <c r="J127"/>
  <c r="K127"/>
  <c r="L127" s="1"/>
  <c r="M127" s="1"/>
  <c r="J128"/>
  <c r="K128"/>
  <c r="L128" s="1"/>
  <c r="M128" s="1"/>
  <c r="J129"/>
  <c r="K129"/>
  <c r="L129" s="1"/>
  <c r="M129" s="1"/>
  <c r="J130"/>
  <c r="K130"/>
  <c r="L130" s="1"/>
  <c r="M130" s="1"/>
  <c r="J131"/>
  <c r="K131"/>
  <c r="L131" s="1"/>
  <c r="M131" s="1"/>
  <c r="J132"/>
  <c r="K132"/>
  <c r="L132" s="1"/>
  <c r="M132" s="1"/>
  <c r="J133"/>
  <c r="K133"/>
  <c r="L133" s="1"/>
  <c r="M133" s="1"/>
  <c r="J134"/>
  <c r="K134"/>
  <c r="L134" s="1"/>
  <c r="M134" s="1"/>
  <c r="J135"/>
  <c r="K135"/>
  <c r="L135" s="1"/>
  <c r="M135" s="1"/>
  <c r="J136"/>
  <c r="K136"/>
  <c r="L136" s="1"/>
  <c r="M136" s="1"/>
  <c r="J137"/>
  <c r="K137"/>
  <c r="L137" s="1"/>
  <c r="M137" s="1"/>
  <c r="J138"/>
  <c r="K138"/>
  <c r="L138" s="1"/>
  <c r="M138" s="1"/>
  <c r="J139"/>
  <c r="K139"/>
  <c r="L139" s="1"/>
  <c r="M139" s="1"/>
  <c r="J140"/>
  <c r="K140"/>
  <c r="L140" s="1"/>
  <c r="M140" s="1"/>
  <c r="J141"/>
  <c r="K141"/>
  <c r="L141" s="1"/>
  <c r="M141" s="1"/>
  <c r="J142"/>
  <c r="K142"/>
  <c r="L142" s="1"/>
  <c r="M142" s="1"/>
  <c r="J143"/>
  <c r="K143"/>
  <c r="L143" s="1"/>
  <c r="M143" s="1"/>
  <c r="J144"/>
  <c r="K144"/>
  <c r="L144" s="1"/>
  <c r="M144" s="1"/>
  <c r="J145"/>
  <c r="K145"/>
  <c r="L145" s="1"/>
  <c r="M145" s="1"/>
  <c r="J146"/>
  <c r="K146"/>
  <c r="L146" s="1"/>
  <c r="M146" s="1"/>
  <c r="J147"/>
  <c r="K147"/>
  <c r="L147" s="1"/>
  <c r="M147" s="1"/>
  <c r="J148"/>
  <c r="K148"/>
  <c r="L148" s="1"/>
  <c r="M148" s="1"/>
  <c r="J149"/>
  <c r="K149"/>
  <c r="L149" s="1"/>
  <c r="M149" s="1"/>
  <c r="J150"/>
  <c r="K150"/>
  <c r="L150" s="1"/>
  <c r="M150" s="1"/>
  <c r="J151"/>
  <c r="K151"/>
  <c r="L151" s="1"/>
  <c r="M151" s="1"/>
  <c r="D189"/>
  <c r="H192"/>
  <c r="I192"/>
  <c r="J192"/>
  <c r="H195"/>
  <c r="J195"/>
  <c r="K195" s="1"/>
  <c r="I195"/>
  <c r="L195" s="1"/>
  <c r="N195" s="1"/>
  <c r="H196"/>
  <c r="J196" s="1"/>
  <c r="K196" s="1"/>
  <c r="I196"/>
  <c r="L196"/>
  <c r="K15"/>
  <c r="L15"/>
  <c r="M15" s="1"/>
  <c r="K13"/>
  <c r="L13" s="1"/>
  <c r="M13" s="1"/>
  <c r="K11"/>
  <c r="L11"/>
  <c r="M11" s="1"/>
  <c r="K9"/>
  <c r="L9" s="1"/>
  <c r="M9" s="1"/>
  <c r="K7"/>
  <c r="L7"/>
  <c r="M7" s="1"/>
  <c r="K5"/>
  <c r="L5" s="1"/>
  <c r="M5" s="1"/>
  <c r="K14"/>
  <c r="L14"/>
  <c r="M14" s="1"/>
  <c r="K12"/>
  <c r="L12" s="1"/>
  <c r="M12" s="1"/>
  <c r="K10"/>
  <c r="L10"/>
  <c r="M10" s="1"/>
  <c r="K8"/>
  <c r="L8" s="1"/>
  <c r="M8" s="1"/>
  <c r="K6"/>
  <c r="L6"/>
  <c r="M6" s="1"/>
  <c r="K4"/>
  <c r="K192" s="1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4"/>
  <c r="N45"/>
  <c r="N46"/>
  <c r="N47"/>
  <c r="N48"/>
  <c r="N49"/>
  <c r="N50"/>
  <c r="N51"/>
  <c r="N52"/>
  <c r="N53"/>
  <c r="N54"/>
  <c r="N55"/>
  <c r="N56"/>
  <c r="N57"/>
  <c r="N58"/>
  <c r="N59"/>
  <c r="N60"/>
  <c r="N61"/>
  <c r="N62"/>
  <c r="N63"/>
  <c r="N64"/>
  <c r="N65"/>
  <c r="N66"/>
  <c r="N67"/>
  <c r="N68"/>
  <c r="N69"/>
  <c r="N70"/>
  <c r="N71"/>
  <c r="N72"/>
  <c r="N73"/>
  <c r="N74"/>
  <c r="N75"/>
  <c r="N76"/>
  <c r="N77"/>
  <c r="N78"/>
  <c r="N79"/>
  <c r="N80"/>
  <c r="N81"/>
  <c r="N82"/>
  <c r="N83"/>
  <c r="N84"/>
  <c r="N85"/>
  <c r="N86"/>
  <c r="N87"/>
  <c r="N88"/>
  <c r="N89"/>
  <c r="N90"/>
  <c r="N151"/>
  <c r="N150"/>
  <c r="N149"/>
  <c r="N148"/>
  <c r="N147"/>
  <c r="N146"/>
  <c r="N145"/>
  <c r="N144"/>
  <c r="N143"/>
  <c r="N142"/>
  <c r="N141"/>
  <c r="N140"/>
  <c r="N139"/>
  <c r="N138"/>
  <c r="N137"/>
  <c r="N136"/>
  <c r="N135"/>
  <c r="N134"/>
  <c r="N133"/>
  <c r="N132"/>
  <c r="N131"/>
  <c r="N130"/>
  <c r="N129"/>
  <c r="N128"/>
  <c r="N127"/>
  <c r="N126"/>
  <c r="N125"/>
  <c r="N124"/>
  <c r="N123"/>
  <c r="N122"/>
  <c r="N121"/>
  <c r="N120"/>
  <c r="N119"/>
  <c r="N118"/>
  <c r="N117"/>
  <c r="N116"/>
  <c r="N115"/>
  <c r="N114"/>
  <c r="N113"/>
  <c r="N112"/>
  <c r="N111"/>
  <c r="N110"/>
  <c r="N109"/>
  <c r="N108"/>
  <c r="N107"/>
  <c r="N106"/>
  <c r="N105"/>
  <c r="N104"/>
  <c r="N103"/>
  <c r="N102"/>
  <c r="N101"/>
  <c r="N100"/>
  <c r="N99"/>
  <c r="N98"/>
  <c r="N97"/>
  <c r="N96"/>
  <c r="N95"/>
  <c r="N94"/>
  <c r="N93"/>
  <c r="N92"/>
  <c r="N91"/>
  <c r="N15"/>
  <c r="N14"/>
  <c r="N13"/>
  <c r="P13" s="1"/>
  <c r="Q13" s="1"/>
  <c r="N12"/>
  <c r="N11"/>
  <c r="O11" s="1"/>
  <c r="P11" s="1"/>
  <c r="Q11" s="1"/>
  <c r="N10"/>
  <c r="N9"/>
  <c r="P9" s="1"/>
  <c r="Q9" s="1"/>
  <c r="N8"/>
  <c r="N7"/>
  <c r="O7" s="1"/>
  <c r="P7" s="1"/>
  <c r="Q7" s="1"/>
  <c r="N6"/>
  <c r="N5"/>
  <c r="P5" s="1"/>
  <c r="Q5" s="1"/>
  <c r="N4"/>
  <c r="O5"/>
  <c r="O9"/>
  <c r="O13"/>
  <c r="O15"/>
  <c r="P15"/>
  <c r="Q15" s="1"/>
  <c r="O92"/>
  <c r="P92" s="1"/>
  <c r="Q92" s="1"/>
  <c r="O94"/>
  <c r="P94" s="1"/>
  <c r="Q94" s="1"/>
  <c r="O96"/>
  <c r="P96" s="1"/>
  <c r="Q96" s="1"/>
  <c r="O98"/>
  <c r="P98" s="1"/>
  <c r="Q98" s="1"/>
  <c r="O100"/>
  <c r="P100" s="1"/>
  <c r="Q100" s="1"/>
  <c r="O102"/>
  <c r="P102" s="1"/>
  <c r="Q102" s="1"/>
  <c r="O104"/>
  <c r="P104" s="1"/>
  <c r="Q104" s="1"/>
  <c r="O106"/>
  <c r="P106" s="1"/>
  <c r="Q106" s="1"/>
  <c r="O108"/>
  <c r="P108" s="1"/>
  <c r="Q108" s="1"/>
  <c r="O110"/>
  <c r="P110" s="1"/>
  <c r="Q110" s="1"/>
  <c r="O112"/>
  <c r="P112" s="1"/>
  <c r="Q112" s="1"/>
  <c r="O114"/>
  <c r="P114" s="1"/>
  <c r="Q114" s="1"/>
  <c r="O116"/>
  <c r="P116" s="1"/>
  <c r="Q116" s="1"/>
  <c r="O118"/>
  <c r="P118" s="1"/>
  <c r="Q118" s="1"/>
  <c r="O120"/>
  <c r="P120" s="1"/>
  <c r="Q120" s="1"/>
  <c r="O122"/>
  <c r="P122" s="1"/>
  <c r="Q122" s="1"/>
  <c r="O124"/>
  <c r="P124" s="1"/>
  <c r="Q124" s="1"/>
  <c r="O126"/>
  <c r="P126" s="1"/>
  <c r="Q126" s="1"/>
  <c r="O128"/>
  <c r="P128" s="1"/>
  <c r="Q128" s="1"/>
  <c r="O130"/>
  <c r="P130" s="1"/>
  <c r="Q130" s="1"/>
  <c r="O132"/>
  <c r="P132" s="1"/>
  <c r="Q132" s="1"/>
  <c r="O134"/>
  <c r="P134" s="1"/>
  <c r="Q134" s="1"/>
  <c r="O136"/>
  <c r="P136" s="1"/>
  <c r="Q136" s="1"/>
  <c r="O138"/>
  <c r="P138" s="1"/>
  <c r="Q138" s="1"/>
  <c r="O140"/>
  <c r="P140" s="1"/>
  <c r="Q140" s="1"/>
  <c r="O142"/>
  <c r="P142" s="1"/>
  <c r="Q142" s="1"/>
  <c r="O144"/>
  <c r="P144" s="1"/>
  <c r="Q144" s="1"/>
  <c r="O146"/>
  <c r="P146" s="1"/>
  <c r="Q146" s="1"/>
  <c r="O148"/>
  <c r="P148" s="1"/>
  <c r="Q148" s="1"/>
  <c r="O150"/>
  <c r="P150" s="1"/>
  <c r="Q150" s="1"/>
  <c r="O90"/>
  <c r="P90" s="1"/>
  <c r="Q90" s="1"/>
  <c r="O88"/>
  <c r="P88" s="1"/>
  <c r="Q88" s="1"/>
  <c r="O86"/>
  <c r="P86" s="1"/>
  <c r="Q86" s="1"/>
  <c r="O84"/>
  <c r="P84" s="1"/>
  <c r="Q84" s="1"/>
  <c r="O82"/>
  <c r="P82" s="1"/>
  <c r="Q82" s="1"/>
  <c r="O80"/>
  <c r="P80" s="1"/>
  <c r="Q80" s="1"/>
  <c r="O78"/>
  <c r="P78" s="1"/>
  <c r="Q78" s="1"/>
  <c r="O76"/>
  <c r="P76" s="1"/>
  <c r="Q76" s="1"/>
  <c r="O74"/>
  <c r="P74" s="1"/>
  <c r="Q74" s="1"/>
  <c r="O72"/>
  <c r="P72" s="1"/>
  <c r="Q72" s="1"/>
  <c r="O70"/>
  <c r="P70" s="1"/>
  <c r="Q70" s="1"/>
  <c r="O68"/>
  <c r="P68" s="1"/>
  <c r="Q68" s="1"/>
  <c r="O66"/>
  <c r="P66" s="1"/>
  <c r="Q66" s="1"/>
  <c r="O64"/>
  <c r="P64" s="1"/>
  <c r="Q64" s="1"/>
  <c r="O62"/>
  <c r="P62" s="1"/>
  <c r="Q62" s="1"/>
  <c r="O60"/>
  <c r="P60" s="1"/>
  <c r="Q60" s="1"/>
  <c r="O58"/>
  <c r="P58" s="1"/>
  <c r="Q58" s="1"/>
  <c r="O56"/>
  <c r="P56" s="1"/>
  <c r="Q56" s="1"/>
  <c r="O54"/>
  <c r="P54" s="1"/>
  <c r="Q54" s="1"/>
  <c r="O52"/>
  <c r="P52" s="1"/>
  <c r="Q52" s="1"/>
  <c r="O50"/>
  <c r="P50" s="1"/>
  <c r="Q50" s="1"/>
  <c r="O48"/>
  <c r="P48" s="1"/>
  <c r="Q48" s="1"/>
  <c r="O46"/>
  <c r="P46" s="1"/>
  <c r="Q46" s="1"/>
  <c r="O44"/>
  <c r="P44" s="1"/>
  <c r="Q44" s="1"/>
  <c r="O42"/>
  <c r="P42" s="1"/>
  <c r="Q42" s="1"/>
  <c r="O40"/>
  <c r="P40" s="1"/>
  <c r="Q40" s="1"/>
  <c r="O38"/>
  <c r="P38" s="1"/>
  <c r="Q38" s="1"/>
  <c r="O36"/>
  <c r="P36" s="1"/>
  <c r="Q36" s="1"/>
  <c r="O34"/>
  <c r="P34" s="1"/>
  <c r="Q34" s="1"/>
  <c r="O32"/>
  <c r="P32" s="1"/>
  <c r="Q32" s="1"/>
  <c r="O30"/>
  <c r="P30" s="1"/>
  <c r="Q30" s="1"/>
  <c r="O28"/>
  <c r="P28" s="1"/>
  <c r="Q28" s="1"/>
  <c r="O26"/>
  <c r="P26" s="1"/>
  <c r="Q26" s="1"/>
  <c r="O24"/>
  <c r="P24" s="1"/>
  <c r="Q24" s="1"/>
  <c r="O22"/>
  <c r="P22" s="1"/>
  <c r="Q22" s="1"/>
  <c r="O20"/>
  <c r="P20" s="1"/>
  <c r="Q20" s="1"/>
  <c r="O18"/>
  <c r="P18" s="1"/>
  <c r="Q18" s="1"/>
  <c r="O16"/>
  <c r="P16" s="1"/>
  <c r="Q16" s="1"/>
  <c r="O4"/>
  <c r="N192"/>
  <c r="O6"/>
  <c r="P6"/>
  <c r="Q6" s="1"/>
  <c r="O8"/>
  <c r="P8" s="1"/>
  <c r="Q8" s="1"/>
  <c r="O10"/>
  <c r="P10"/>
  <c r="Q10" s="1"/>
  <c r="O12"/>
  <c r="P12" s="1"/>
  <c r="Q12" s="1"/>
  <c r="O14"/>
  <c r="P14"/>
  <c r="Q14" s="1"/>
  <c r="O91"/>
  <c r="P91" s="1"/>
  <c r="Q91" s="1"/>
  <c r="O93"/>
  <c r="P93"/>
  <c r="Q93" s="1"/>
  <c r="O95"/>
  <c r="P95" s="1"/>
  <c r="Q95" s="1"/>
  <c r="O97"/>
  <c r="P97"/>
  <c r="Q97" s="1"/>
  <c r="O99"/>
  <c r="P99" s="1"/>
  <c r="Q99" s="1"/>
  <c r="O101"/>
  <c r="P101"/>
  <c r="Q101" s="1"/>
  <c r="O103"/>
  <c r="P103" s="1"/>
  <c r="Q103" s="1"/>
  <c r="O105"/>
  <c r="P105"/>
  <c r="Q105" s="1"/>
  <c r="O107"/>
  <c r="P107" s="1"/>
  <c r="Q107" s="1"/>
  <c r="O109"/>
  <c r="P109"/>
  <c r="Q109" s="1"/>
  <c r="O111"/>
  <c r="P111" s="1"/>
  <c r="Q111" s="1"/>
  <c r="O113"/>
  <c r="P113"/>
  <c r="Q113" s="1"/>
  <c r="O115"/>
  <c r="P115" s="1"/>
  <c r="Q115" s="1"/>
  <c r="O117"/>
  <c r="P117"/>
  <c r="Q117" s="1"/>
  <c r="O119"/>
  <c r="P119" s="1"/>
  <c r="Q119" s="1"/>
  <c r="O121"/>
  <c r="P121"/>
  <c r="Q121" s="1"/>
  <c r="O123"/>
  <c r="P123" s="1"/>
  <c r="Q123" s="1"/>
  <c r="O125"/>
  <c r="P125"/>
  <c r="Q125" s="1"/>
  <c r="O127"/>
  <c r="P127" s="1"/>
  <c r="Q127"/>
  <c r="O129"/>
  <c r="P129"/>
  <c r="Q129" s="1"/>
  <c r="O131"/>
  <c r="P131" s="1"/>
  <c r="Q131"/>
  <c r="O133"/>
  <c r="P133"/>
  <c r="Q133" s="1"/>
  <c r="O135"/>
  <c r="P135" s="1"/>
  <c r="Q135"/>
  <c r="O137"/>
  <c r="P137"/>
  <c r="Q137" s="1"/>
  <c r="O139"/>
  <c r="P139"/>
  <c r="Q139" s="1"/>
  <c r="O141"/>
  <c r="P141" s="1"/>
  <c r="Q141" s="1"/>
  <c r="O143"/>
  <c r="P143"/>
  <c r="Q143" s="1"/>
  <c r="O145"/>
  <c r="P145" s="1"/>
  <c r="Q145" s="1"/>
  <c r="O147"/>
  <c r="P147"/>
  <c r="Q147" s="1"/>
  <c r="O149"/>
  <c r="P149" s="1"/>
  <c r="Q149" s="1"/>
  <c r="O151"/>
  <c r="P151"/>
  <c r="Q151" s="1"/>
  <c r="O89"/>
  <c r="P89" s="1"/>
  <c r="Q89" s="1"/>
  <c r="O87"/>
  <c r="P87"/>
  <c r="Q87" s="1"/>
  <c r="O85"/>
  <c r="P85" s="1"/>
  <c r="Q85" s="1"/>
  <c r="O83"/>
  <c r="P83"/>
  <c r="Q83" s="1"/>
  <c r="O81"/>
  <c r="P81" s="1"/>
  <c r="Q81" s="1"/>
  <c r="O79"/>
  <c r="P79"/>
  <c r="Q79" s="1"/>
  <c r="O77"/>
  <c r="P77" s="1"/>
  <c r="Q77" s="1"/>
  <c r="O75"/>
  <c r="P75"/>
  <c r="Q75" s="1"/>
  <c r="O73"/>
  <c r="P73" s="1"/>
  <c r="Q73" s="1"/>
  <c r="O71"/>
  <c r="P71"/>
  <c r="Q71" s="1"/>
  <c r="O69"/>
  <c r="P69" s="1"/>
  <c r="Q69" s="1"/>
  <c r="O67"/>
  <c r="P67"/>
  <c r="Q67" s="1"/>
  <c r="O65"/>
  <c r="P65" s="1"/>
  <c r="Q65" s="1"/>
  <c r="O63"/>
  <c r="P63"/>
  <c r="Q63" s="1"/>
  <c r="O61"/>
  <c r="P61" s="1"/>
  <c r="Q61" s="1"/>
  <c r="O59"/>
  <c r="P59"/>
  <c r="Q59" s="1"/>
  <c r="O57"/>
  <c r="P57" s="1"/>
  <c r="Q57" s="1"/>
  <c r="O55"/>
  <c r="P55"/>
  <c r="Q55" s="1"/>
  <c r="O53"/>
  <c r="P53" s="1"/>
  <c r="Q53" s="1"/>
  <c r="O51"/>
  <c r="P51"/>
  <c r="Q51" s="1"/>
  <c r="O49"/>
  <c r="P49" s="1"/>
  <c r="Q49" s="1"/>
  <c r="O47"/>
  <c r="P47"/>
  <c r="Q47" s="1"/>
  <c r="O45"/>
  <c r="P45" s="1"/>
  <c r="Q45" s="1"/>
  <c r="O43"/>
  <c r="P43"/>
  <c r="Q43" s="1"/>
  <c r="O41"/>
  <c r="P41" s="1"/>
  <c r="Q41" s="1"/>
  <c r="O39"/>
  <c r="P39"/>
  <c r="Q39" s="1"/>
  <c r="O37"/>
  <c r="P37" s="1"/>
  <c r="Q37" s="1"/>
  <c r="O35"/>
  <c r="P35"/>
  <c r="Q35" s="1"/>
  <c r="O33"/>
  <c r="P33" s="1"/>
  <c r="Q33" s="1"/>
  <c r="O31"/>
  <c r="P31"/>
  <c r="Q31" s="1"/>
  <c r="O29"/>
  <c r="P29" s="1"/>
  <c r="Q29" s="1"/>
  <c r="O27"/>
  <c r="P27"/>
  <c r="Q27" s="1"/>
  <c r="O25"/>
  <c r="P25" s="1"/>
  <c r="Q25" s="1"/>
  <c r="O23"/>
  <c r="P23"/>
  <c r="Q23" s="1"/>
  <c r="O21"/>
  <c r="P21" s="1"/>
  <c r="Q21" s="1"/>
  <c r="O19"/>
  <c r="P19"/>
  <c r="Q19" s="1"/>
  <c r="O17"/>
  <c r="P17" s="1"/>
  <c r="Q17" s="1"/>
  <c r="L4"/>
  <c r="M4"/>
  <c r="L192"/>
  <c r="O192"/>
  <c r="P4"/>
  <c r="Q4"/>
  <c r="P192" l="1"/>
</calcChain>
</file>

<file path=xl/sharedStrings.xml><?xml version="1.0" encoding="utf-8"?>
<sst xmlns="http://schemas.openxmlformats.org/spreadsheetml/2006/main" count="3717" uniqueCount="1540">
  <si>
    <t>Sr. No.</t>
  </si>
  <si>
    <t>ISIN</t>
  </si>
  <si>
    <t>Name of Instrument</t>
  </si>
  <si>
    <t>Quantity</t>
  </si>
  <si>
    <t>% to Net Assets</t>
  </si>
  <si>
    <t>INE154A01025</t>
  </si>
  <si>
    <t>INE002A01018</t>
  </si>
  <si>
    <t>INE009A01021</t>
  </si>
  <si>
    <t>INE090A01013</t>
  </si>
  <si>
    <t>INE001A01036</t>
  </si>
  <si>
    <t>INE040A01026</t>
  </si>
  <si>
    <t>INE018A01030</t>
  </si>
  <si>
    <t>INE467B01029</t>
  </si>
  <si>
    <t>INE062A01012</t>
  </si>
  <si>
    <t>INE030A01027</t>
  </si>
  <si>
    <t>INE213A01029</t>
  </si>
  <si>
    <t>INE155A01022</t>
  </si>
  <si>
    <t>INE101A01026</t>
  </si>
  <si>
    <t>INE397D01024</t>
  </si>
  <si>
    <t>INE238A01026</t>
  </si>
  <si>
    <t>INE081A01012</t>
  </si>
  <si>
    <t>INE044A01036</t>
  </si>
  <si>
    <t>INE917I01010</t>
  </si>
  <si>
    <t>INE237A01028</t>
  </si>
  <si>
    <t>INE522F01014</t>
  </si>
  <si>
    <t>INE733E01010</t>
  </si>
  <si>
    <t>INE047A01013</t>
  </si>
  <si>
    <t>INE089A01023</t>
  </si>
  <si>
    <t>INE075A01022</t>
  </si>
  <si>
    <t>INE257A01026</t>
  </si>
  <si>
    <t>INE059A01026</t>
  </si>
  <si>
    <t>INE481G01011</t>
  </si>
  <si>
    <t>INE043D01016</t>
  </si>
  <si>
    <t>INE158A01026</t>
  </si>
  <si>
    <t>INE585B01010</t>
  </si>
  <si>
    <t>INE021A01018</t>
  </si>
  <si>
    <t>INE245A01021</t>
  </si>
  <si>
    <t>INE129A01019</t>
  </si>
  <si>
    <t>INE752E01010</t>
  </si>
  <si>
    <t>INE749A01030</t>
  </si>
  <si>
    <t>INE038A01020</t>
  </si>
  <si>
    <t>INE079A01024</t>
  </si>
  <si>
    <t>INE860A01027</t>
  </si>
  <si>
    <t>INE910H01017</t>
  </si>
  <si>
    <t>INE326A01037</t>
  </si>
  <si>
    <t>INE012A01025</t>
  </si>
  <si>
    <t>INE028A01013</t>
  </si>
  <si>
    <t>INE160A01014</t>
  </si>
  <si>
    <t>INE455F01025</t>
  </si>
  <si>
    <t>INE029A01011</t>
  </si>
  <si>
    <t>INE271C01023</t>
  </si>
  <si>
    <t>INE015A01028</t>
  </si>
  <si>
    <t>INE036A01016</t>
  </si>
  <si>
    <t>INE205A01025</t>
  </si>
  <si>
    <t>INE003A01024</t>
  </si>
  <si>
    <t>*Classification as per SEBI Circular No.  MFD/CIR/14/18337/2002 dated 19th September 2002</t>
  </si>
  <si>
    <t>NOTES :</t>
  </si>
  <si>
    <t xml:space="preserve">1.   Total NPAs provided for </t>
  </si>
  <si>
    <t>Nil</t>
  </si>
  <si>
    <t>2.   Total value and percentage of  illiquid equity shares</t>
  </si>
  <si>
    <t>5.   Exposure to derivative instrument at the end of the month</t>
  </si>
  <si>
    <t>6.   Investment in foreign securities/ADRs/GDRs at the end of the month</t>
  </si>
  <si>
    <t>7.   Portfolio Turnover Ratio</t>
  </si>
  <si>
    <t>8.   Dividend declared during the month (Rs per unit)</t>
  </si>
  <si>
    <t>9.   Repo transactions in corporate debt securities</t>
  </si>
  <si>
    <t>~ NAV as at the last business day i.e. September 28, 2012</t>
  </si>
  <si>
    <t>Market value (Rs. in lakhs)</t>
  </si>
  <si>
    <t>EQUITY &amp; EQUITY RELATED INSTRUMENTS</t>
  </si>
  <si>
    <t>LISTED</t>
  </si>
  <si>
    <t>(a)</t>
  </si>
  <si>
    <t>(b)</t>
  </si>
  <si>
    <t>INE095A01012</t>
  </si>
  <si>
    <t>INE854D01016</t>
  </si>
  <si>
    <t>INE280A01028</t>
  </si>
  <si>
    <t>INE256A01028</t>
  </si>
  <si>
    <t>INE528G01019</t>
  </si>
  <si>
    <t>INE115A01026</t>
  </si>
  <si>
    <t>INE159A01016</t>
  </si>
  <si>
    <t>INE259A01022</t>
  </si>
  <si>
    <t>INE019A01020</t>
  </si>
  <si>
    <t>INE323A01026</t>
  </si>
  <si>
    <t>INE171A01011</t>
  </si>
  <si>
    <t>INE721A01013</t>
  </si>
  <si>
    <t>INE264A01014</t>
  </si>
  <si>
    <t>INE020B01018</t>
  </si>
  <si>
    <t>INE102D01028</t>
  </si>
  <si>
    <t>INE302A01020</t>
  </si>
  <si>
    <t>INE016A01026</t>
  </si>
  <si>
    <t>INE361B01024</t>
  </si>
  <si>
    <t>INE298A01020</t>
  </si>
  <si>
    <t>INE669E01016</t>
  </si>
  <si>
    <t>INE134E01011</t>
  </si>
  <si>
    <t>INE476A01014</t>
  </si>
  <si>
    <t>INE935A01035</t>
  </si>
  <si>
    <t>INE084A01016</t>
  </si>
  <si>
    <t>INE742F01042</t>
  </si>
  <si>
    <t>INE437A01024</t>
  </si>
  <si>
    <t>INE092A01019</t>
  </si>
  <si>
    <t>INE614G01033</t>
  </si>
  <si>
    <t>INE094A01015</t>
  </si>
  <si>
    <t>INE114A01011</t>
  </si>
  <si>
    <t>INE881D01027</t>
  </si>
  <si>
    <t>INE118A01012</t>
  </si>
  <si>
    <t>INE069A01017</t>
  </si>
  <si>
    <t>INE013A01015</t>
  </si>
  <si>
    <t>INE347G01014</t>
  </si>
  <si>
    <t>INE067A01029</t>
  </si>
  <si>
    <t>INE692A01016</t>
  </si>
  <si>
    <t>INE111A01017</t>
  </si>
  <si>
    <t>INE423A01024</t>
  </si>
  <si>
    <t>INE628A01036</t>
  </si>
  <si>
    <t>INE330H01018</t>
  </si>
  <si>
    <t>INE465A01025</t>
  </si>
  <si>
    <t>INE669C01028</t>
  </si>
  <si>
    <t>INE008A01015</t>
  </si>
  <si>
    <t>INE053A01029</t>
  </si>
  <si>
    <t>INE208A01029</t>
  </si>
  <si>
    <t>INE813H01021</t>
  </si>
  <si>
    <t>INE356A01018</t>
  </si>
  <si>
    <t>INE776C01039</t>
  </si>
  <si>
    <t>INE376G01013</t>
  </si>
  <si>
    <t>Goldman Sachs Nifty Exchange Traded Scheme (GS Nifty BeES)</t>
  </si>
  <si>
    <t>Goldman Sachs Nifty Junior Exchange Traded Scheme (GS Junior BeES)</t>
  </si>
  <si>
    <t>INE141A01014</t>
  </si>
  <si>
    <t>INE428A01015</t>
  </si>
  <si>
    <t>INE434A01013</t>
  </si>
  <si>
    <t>INE667A01018</t>
  </si>
  <si>
    <t>INE565A01014</t>
  </si>
  <si>
    <t>Goldman Sachs Gold Exchange Traded Scheme (GS Gold BeES)</t>
  </si>
  <si>
    <t>Goldman Sachs PSU Bank Exchange Traded Scheme (GS PSU Bank BeES)</t>
  </si>
  <si>
    <t>7.   Average Maturity Period ( in days)</t>
  </si>
  <si>
    <t>8.   Dividend (Net) declared during the month (Rs per unit)</t>
  </si>
  <si>
    <t>COLLATERALISED BORROWING AND LENDING OBLIGATION</t>
  </si>
  <si>
    <t>Goldman Sachs Liquid Exchange Traded Scheme (GS Liquid BeES)</t>
  </si>
  <si>
    <t>Goldman Sachs Banking Index Exchange Traded Scheme (GS Bank BeES)</t>
  </si>
  <si>
    <t>Goldman Sachs S&amp;P CNX Nifty Shariah Index Exchange Traded Scheme (GS S&amp;P Shariah BeES)</t>
  </si>
  <si>
    <t>GB0005405286</t>
  </si>
  <si>
    <t>HK0941009539</t>
  </si>
  <si>
    <t>CNE1000002H1</t>
  </si>
  <si>
    <t>CNE1000003G1</t>
  </si>
  <si>
    <t>HK0000069689</t>
  </si>
  <si>
    <t>KYG875721485</t>
  </si>
  <si>
    <t>HK0883013259</t>
  </si>
  <si>
    <t>CNE1000001Z5</t>
  </si>
  <si>
    <t>CNE1000003W8</t>
  </si>
  <si>
    <t>CNE1000002L3</t>
  </si>
  <si>
    <t>HK0016000132</t>
  </si>
  <si>
    <t>HK0013000119</t>
  </si>
  <si>
    <t>HK0001000014</t>
  </si>
  <si>
    <t>CNE1000002Q2</t>
  </si>
  <si>
    <t>HK0388045442</t>
  </si>
  <si>
    <t>CNE1000003X6</t>
  </si>
  <si>
    <t>HK0002007356</t>
  </si>
  <si>
    <t>HK0003000038</t>
  </si>
  <si>
    <t>CNE1000002R0</t>
  </si>
  <si>
    <t>HK0006000050</t>
  </si>
  <si>
    <t>HK2388011192</t>
  </si>
  <si>
    <t>HK0011000095</t>
  </si>
  <si>
    <t>HK0004000045</t>
  </si>
  <si>
    <t>HK0688002218</t>
  </si>
  <si>
    <t>KYG9431R1039</t>
  </si>
  <si>
    <t>BMG5485F1692</t>
  </si>
  <si>
    <t>KYG7800X1079</t>
  </si>
  <si>
    <t>KYG097021045</t>
  </si>
  <si>
    <t>HK0019000162</t>
  </si>
  <si>
    <t>HK0000049939</t>
  </si>
  <si>
    <t>HK0101000591</t>
  </si>
  <si>
    <t>KYG4402L1510</t>
  </si>
  <si>
    <t>HK0012000102</t>
  </si>
  <si>
    <t>CNE100000205</t>
  </si>
  <si>
    <t>KYG8878S1030</t>
  </si>
  <si>
    <t>HK0017000149</t>
  </si>
  <si>
    <t>HK0083000502</t>
  </si>
  <si>
    <t>HK0023000190</t>
  </si>
  <si>
    <t>HK0066009694</t>
  </si>
  <si>
    <t>KYG2108Y1052</t>
  </si>
  <si>
    <t>HK0836012952</t>
  </si>
  <si>
    <t>HK0291001490</t>
  </si>
  <si>
    <t>HK0144000764</t>
  </si>
  <si>
    <t>CNE100000528</t>
  </si>
  <si>
    <t>BMG2442N1048</t>
  </si>
  <si>
    <t>BMG3122U1457</t>
  </si>
  <si>
    <t>HK0293001514</t>
  </si>
  <si>
    <t>CNE1000001T8</t>
  </si>
  <si>
    <t>HK0267001375</t>
  </si>
  <si>
    <t>*Classification as provided by Hang Seng Indexes Company Limited, the Index provider</t>
  </si>
  <si>
    <t>6.   Investment in foreign securities/ADRs/GDRs at the end of the month (Rs. in Lakhs)</t>
  </si>
  <si>
    <t>Goldman Sachs Hang Seng  Exchange Traded Scheme (GS Hang Seng BeES)</t>
  </si>
  <si>
    <t xml:space="preserve">      Growth Option (GP)</t>
  </si>
  <si>
    <t xml:space="preserve">      Daily Dividend Option (DD)</t>
  </si>
  <si>
    <t xml:space="preserve">      Weekly Dividend Option (WD)</t>
  </si>
  <si>
    <t>5.   Exposure to derivative instrument at the end of the month.</t>
  </si>
  <si>
    <t>Goldman Sachs Short Term Fund (GS Short Term Fund)</t>
  </si>
  <si>
    <t>INE117A01022</t>
  </si>
  <si>
    <t>INE848E01016</t>
  </si>
  <si>
    <t>INE226A01021</t>
  </si>
  <si>
    <t>INE121E01018</t>
  </si>
  <si>
    <t>INE814H01011</t>
  </si>
  <si>
    <t>INE151A01013</t>
  </si>
  <si>
    <t>INE821I01014</t>
  </si>
  <si>
    <t>INE040H01021</t>
  </si>
  <si>
    <t>INE875A01025</t>
  </si>
  <si>
    <t>IVRCL LTD</t>
  </si>
  <si>
    <t>INE701B01021</t>
  </si>
  <si>
    <t>Goldman Sachs Infrastructure Exchange Traded Scheme (GS Infra BeES)</t>
  </si>
  <si>
    <t>Sub - Industry Classification*</t>
  </si>
  <si>
    <t>(c)</t>
  </si>
  <si>
    <t>(d)</t>
  </si>
  <si>
    <t>(e)</t>
  </si>
  <si>
    <t>Sub - Industry Classification</t>
  </si>
  <si>
    <t>Quantity (Kgs)</t>
  </si>
  <si>
    <t>Rating</t>
  </si>
  <si>
    <t>Individual &amp; HUF</t>
  </si>
  <si>
    <t>Others</t>
  </si>
  <si>
    <t>Goldman Sachs Mutual Fund</t>
  </si>
  <si>
    <t xml:space="preserve">951-A, Rational House, Appasaheb Marathe Marg, Prabhadevi, Mumbai 400 025. 
</t>
  </si>
  <si>
    <t>Tel (9122) 6651 2727 Fax: (9122) 2200 3412, Toll Free: 1800-22-5079</t>
  </si>
  <si>
    <t>Visit us at www.gsam.in</t>
  </si>
  <si>
    <t>COMPUTATION OF DIVIDEND PER UNIT - LIQUID BEES</t>
  </si>
  <si>
    <t>COMPUTATION OF DIVIDEND PER UNIT - STF</t>
  </si>
  <si>
    <t>Gross Rate</t>
  </si>
  <si>
    <t>TAX</t>
  </si>
  <si>
    <t>NET</t>
  </si>
  <si>
    <t>CHECK</t>
  </si>
  <si>
    <t>Date</t>
  </si>
  <si>
    <t>Gross Dividend</t>
  </si>
  <si>
    <t>Units</t>
  </si>
  <si>
    <t>Dividend per unit</t>
  </si>
  <si>
    <t>Option</t>
  </si>
  <si>
    <t xml:space="preserve">Individuals &amp; HUF </t>
  </si>
  <si>
    <t>SFDD</t>
  </si>
  <si>
    <t>SFWD</t>
  </si>
  <si>
    <t>TOTAL DIVIDEND P U</t>
  </si>
  <si>
    <t>GROSS</t>
  </si>
  <si>
    <t>DAILY</t>
  </si>
  <si>
    <t>WEEKLY</t>
  </si>
  <si>
    <t>YM02</t>
  </si>
  <si>
    <t>YM03</t>
  </si>
  <si>
    <t>YM07</t>
  </si>
  <si>
    <t>YM05</t>
  </si>
  <si>
    <t>YM04</t>
  </si>
  <si>
    <t>YM08</t>
  </si>
  <si>
    <t>YM09</t>
  </si>
  <si>
    <t>YM11</t>
  </si>
  <si>
    <t>YM06</t>
  </si>
  <si>
    <t>RDD</t>
  </si>
  <si>
    <t>RG</t>
  </si>
  <si>
    <t>RWD</t>
  </si>
  <si>
    <t>EX - DATE</t>
  </si>
  <si>
    <t>X Check</t>
  </si>
  <si>
    <t>Schemewise Monthly Portfolio Statement as on October 31, 2012</t>
  </si>
  <si>
    <t>ITC LTD</t>
  </si>
  <si>
    <t>RELIANCE INDUSTRIES LTD</t>
  </si>
  <si>
    <t>ICICI BANK LTD</t>
  </si>
  <si>
    <t>HOUSING DEVELOPMENT FINANCE CORPORATION LTD</t>
  </si>
  <si>
    <t>HDFC BANK LTD</t>
  </si>
  <si>
    <t>INFOSYS LTD</t>
  </si>
  <si>
    <t>LARSEN &amp; TOUBRO LTD</t>
  </si>
  <si>
    <t>TATA CONSULTANCY SERVICES LTD</t>
  </si>
  <si>
    <t>HINDUSTAN UNILEVER LTD</t>
  </si>
  <si>
    <t>STATE BANK OF INDIA</t>
  </si>
  <si>
    <t>OIL &amp; NATURAL GAS CORPORATION LTD</t>
  </si>
  <si>
    <t>TATA MOTORS LTD</t>
  </si>
  <si>
    <t>MAHINDRA &amp; MAHINDRA LTD</t>
  </si>
  <si>
    <t>BHARTI AIRTEL LTD</t>
  </si>
  <si>
    <t>AXIS BANK LTD</t>
  </si>
  <si>
    <t>TATA STEEL LTD</t>
  </si>
  <si>
    <t>SUN PHARMACEUTICALS INDUSTRIES LTD</t>
  </si>
  <si>
    <t>BAJAJ AUTO LTD</t>
  </si>
  <si>
    <t>KOTAK MAHINDRA BANK LTD</t>
  </si>
  <si>
    <t>DR. REDDY'S LABORATORIES LTD</t>
  </si>
  <si>
    <t>COAL INDIA LTD</t>
  </si>
  <si>
    <t>NTPC LTD</t>
  </si>
  <si>
    <t>GRASIM INDUSTRIES LTD</t>
  </si>
  <si>
    <t>INFRASTRUCTURE DEVELOPMENT FINANCE COMPANY LTD</t>
  </si>
  <si>
    <t>ULTRATECH CEMENT LTD</t>
  </si>
  <si>
    <t>MARUTI SUZUKI INDIA LTD</t>
  </si>
  <si>
    <t>CIPLA LTD</t>
  </si>
  <si>
    <t>WIPRO LTD</t>
  </si>
  <si>
    <t>HERO MOTOCORP LTD</t>
  </si>
  <si>
    <t>BHARAT HEAVY ELECTRICALS LTD</t>
  </si>
  <si>
    <t>ASIAN PAINTS LTD</t>
  </si>
  <si>
    <t>TATA POWER COMPANY LTD</t>
  </si>
  <si>
    <t>POWER GRID CORPORATION OF INDIA LTD</t>
  </si>
  <si>
    <t>HCL TECHNOLOGIES LTD</t>
  </si>
  <si>
    <t>GAIL (INDIA) LTD</t>
  </si>
  <si>
    <t>AMBUJA CEMENTS LTD</t>
  </si>
  <si>
    <t>HINDALCO INDUSTRIES LTD</t>
  </si>
  <si>
    <t>JINDAL STEEL &amp; POWER LTD</t>
  </si>
  <si>
    <t>CAIRN INDIA LTD</t>
  </si>
  <si>
    <t>LUPIN LTD</t>
  </si>
  <si>
    <t>ACC LTD</t>
  </si>
  <si>
    <t>BANK OF BARODA</t>
  </si>
  <si>
    <t>JAIPRAKASH ASSOCIATES LTD</t>
  </si>
  <si>
    <t>PUNJAB NATIONAL BANK</t>
  </si>
  <si>
    <t>BHARAT PETROLEUM CORPORATION LTD</t>
  </si>
  <si>
    <t>RANBAXY LABORATORIES LTD</t>
  </si>
  <si>
    <t>DLF LTD</t>
  </si>
  <si>
    <t>SESA GOA LTD</t>
  </si>
  <si>
    <t>RELIANCE INFRASTRUCTURE LTD</t>
  </si>
  <si>
    <t>SIEMENS LTD</t>
  </si>
  <si>
    <t>CONSUMER NON DURABLES</t>
  </si>
  <si>
    <t>PETROLEUM PRODUCTS</t>
  </si>
  <si>
    <t>BANKS</t>
  </si>
  <si>
    <t>FINANCE</t>
  </si>
  <si>
    <t>SOFTWARE</t>
  </si>
  <si>
    <t>CONSTRUCTION PROJECT</t>
  </si>
  <si>
    <t>OIL</t>
  </si>
  <si>
    <t>AUTO</t>
  </si>
  <si>
    <t>TELECOM - SERVICES</t>
  </si>
  <si>
    <t>FERROUS METALS</t>
  </si>
  <si>
    <t>PHARMACEUTICALS</t>
  </si>
  <si>
    <t>MINERALS/MINING</t>
  </si>
  <si>
    <t>POWER</t>
  </si>
  <si>
    <t>CEMENT</t>
  </si>
  <si>
    <t>INDUSTRIAL CAPITAL GOODS</t>
  </si>
  <si>
    <t>GAS</t>
  </si>
  <si>
    <t>NON - FERROUS METALS</t>
  </si>
  <si>
    <t>CONSTRUCTION</t>
  </si>
  <si>
    <t>4.   NAV at the end of the month</t>
  </si>
  <si>
    <t>3.   NAV at the beginning of the month ~</t>
  </si>
  <si>
    <t>Portfolio as on October 31, 2012</t>
  </si>
  <si>
    <t>INDUSIND BANK LTD</t>
  </si>
  <si>
    <t>YES BANK LTD</t>
  </si>
  <si>
    <t>TITAN INDUSTRIES LTD</t>
  </si>
  <si>
    <t>UNITED SPIRITS LTD</t>
  </si>
  <si>
    <t>ZEE ENTERTAINMENT ENTERPRISES LTD</t>
  </si>
  <si>
    <t>COLGATE PALMOLIVE (INDIA) LTD</t>
  </si>
  <si>
    <t>GLAXOSMITHKLINE PHARMACEUTICALS LTD</t>
  </si>
  <si>
    <t>THE FEDERAL BANK LTD</t>
  </si>
  <si>
    <t>BOSCH LTD</t>
  </si>
  <si>
    <t>JSW STEEL LTD</t>
  </si>
  <si>
    <t>GODREJ CONSUMER PRODUCTS LTD</t>
  </si>
  <si>
    <t>DIVI'S LABORATORIES LTD</t>
  </si>
  <si>
    <t>SHRIRAM TRANSPORT FINANCE COMPANY LTD</t>
  </si>
  <si>
    <t>LIC HOUSING FINANCE LTD</t>
  </si>
  <si>
    <t>GLAXOSMITHKLINE CONSUMER HEALTHCARE LTD</t>
  </si>
  <si>
    <t>RURAL ELECTRIFICATION CORPORATION LTD</t>
  </si>
  <si>
    <t>IDEA CELLULAR LTD</t>
  </si>
  <si>
    <t>DABUR INDIA LTD</t>
  </si>
  <si>
    <t>CUMMINS INDIA LTD</t>
  </si>
  <si>
    <t>EXIDE INDUSTRIES LTD</t>
  </si>
  <si>
    <t>POWER FINANCE CORPORATION LTD</t>
  </si>
  <si>
    <t>APOLLO HOSPITALS ENTERPRISE LTD</t>
  </si>
  <si>
    <t>GLENMARK PHARMACEUTICALS LTD</t>
  </si>
  <si>
    <t>ADANI PORTS AND SPECIAL ECONOMIC ZONE LTD</t>
  </si>
  <si>
    <t>CANARA BANK</t>
  </si>
  <si>
    <t>TATA CHEMICALS LTD</t>
  </si>
  <si>
    <t>BAJAJ HOLDINGS &amp; INVESTMENT LTD</t>
  </si>
  <si>
    <t>BANK OF INDIA</t>
  </si>
  <si>
    <t>RELIANCE POWER LTD</t>
  </si>
  <si>
    <t>PETRONET LNG LTD</t>
  </si>
  <si>
    <t>HINDUSTAN PETROLEUM CORPORATION LTD</t>
  </si>
  <si>
    <t>ADITYA BIRLA NUVO LTD</t>
  </si>
  <si>
    <t>CONTAINER CORPORATION OF INDIA LTD</t>
  </si>
  <si>
    <t>ORACLE FINANCIAL SERVICES SOFTWARE LTD</t>
  </si>
  <si>
    <t>ADANI ENTERPRISES LTD</t>
  </si>
  <si>
    <t>STEEL AUTHORITY OF INDIA LTD</t>
  </si>
  <si>
    <t>CROMPTON GREAVES LTD</t>
  </si>
  <si>
    <t>UNION BANK OF INDIA</t>
  </si>
  <si>
    <t>RELIANCE CAPITAL LTD</t>
  </si>
  <si>
    <t>UNITED PHOSPHORUS LTD</t>
  </si>
  <si>
    <t>BHARAT FORGE LTD</t>
  </si>
  <si>
    <t>RELIANCE COMMUNICATIONS LTD</t>
  </si>
  <si>
    <t>TECH MAHINDRA LTD</t>
  </si>
  <si>
    <t>IDBI BANK LTD</t>
  </si>
  <si>
    <t>THE INDIAN HOTELS CO LTD</t>
  </si>
  <si>
    <t>ASHOK LEYLAND LTD</t>
  </si>
  <si>
    <t>MPHASIS LTD</t>
  </si>
  <si>
    <t>TORRENT POWER LTD</t>
  </si>
  <si>
    <t>GMR INFRASTRUCTURE LTD</t>
  </si>
  <si>
    <t>BIOCON LTD</t>
  </si>
  <si>
    <t>CONSUMER DURABLES</t>
  </si>
  <si>
    <t>MEDIA &amp; ENTERTAINMENT</t>
  </si>
  <si>
    <t>AUTO ANCILLARIES</t>
  </si>
  <si>
    <t>INDUSTRIAL PRODUCTS</t>
  </si>
  <si>
    <t>HEALTHCARE SERVICES</t>
  </si>
  <si>
    <t>TRANSPORTATION</t>
  </si>
  <si>
    <t>CHEMICALS</t>
  </si>
  <si>
    <t>SERVICES</t>
  </si>
  <si>
    <t>TRADING</t>
  </si>
  <si>
    <t>PESTICIDES</t>
  </si>
  <si>
    <t>HOTELS</t>
  </si>
  <si>
    <t>ORIENTAL BANK OF COMMERCE</t>
  </si>
  <si>
    <t>ALLAHABAD BANK</t>
  </si>
  <si>
    <t>ANDHRA BANK</t>
  </si>
  <si>
    <t>SYNDICATE BANK</t>
  </si>
  <si>
    <t>INDIAN OVERSEAS BANK</t>
  </si>
  <si>
    <t>HSBC HOLDINGS PLC</t>
  </si>
  <si>
    <t>HONG KONG AND CHINA GAS CO. LTD</t>
  </si>
  <si>
    <t>POWER ASSETS HOLDINGS LTD</t>
  </si>
  <si>
    <t>CHINA OVERSEAS LAND &amp; INVESTMENT LTD</t>
  </si>
  <si>
    <t>HENDERSON LAND DEVELOPMENT CO. LTD</t>
  </si>
  <si>
    <t>TINGYI (CAYMAN ISLANDS) HOLDING CORP.</t>
  </si>
  <si>
    <t>CITIC PACIFIC LTD</t>
  </si>
  <si>
    <t>BMG3122U145R</t>
  </si>
  <si>
    <t>FINANCIALS</t>
  </si>
  <si>
    <t>TELECOMMUNICATIONS</t>
  </si>
  <si>
    <t>INFORMATION TECHNOLOGY</t>
  </si>
  <si>
    <t>ENERGY</t>
  </si>
  <si>
    <t>CONGLOMERATES</t>
  </si>
  <si>
    <t>PROPERTIES &amp; CONSTRUCTION</t>
  </si>
  <si>
    <t>UTILITIES</t>
  </si>
  <si>
    <t>CONSUMER GOODS</t>
  </si>
  <si>
    <t>MATERIALS</t>
  </si>
  <si>
    <t>ABB LTD</t>
  </si>
  <si>
    <t>NHPC LTD</t>
  </si>
  <si>
    <t>VOLTAS LTD</t>
  </si>
  <si>
    <t>JSW ENERGY LTD</t>
  </si>
  <si>
    <t>ADANI POWER LTD</t>
  </si>
  <si>
    <t>TATA COMMUNICATIONS LTD</t>
  </si>
  <si>
    <t>SUZLON ENERGY LTD</t>
  </si>
  <si>
    <t>IRB INFRASTRUCTURE DEVELOPERS LTD</t>
  </si>
  <si>
    <t>PUNJ LLOYD LTD</t>
  </si>
  <si>
    <t>YM05IDIA00037940</t>
  </si>
  <si>
    <t>CHINA MOBILE LTD.</t>
  </si>
  <si>
    <t>CHINA CONSTRUCTION BANK CORPORATION</t>
  </si>
  <si>
    <t>INDUSTRIAL AND COMMERCIAL BANK OF CHINA LTD.</t>
  </si>
  <si>
    <t>AIA GROUP LTD.</t>
  </si>
  <si>
    <t>TENCENT HOLDINGS LTD.</t>
  </si>
  <si>
    <t>CNOOC LTD.</t>
  </si>
  <si>
    <t>BANK OF CHINA LTD.</t>
  </si>
  <si>
    <t>PETROCHINA CO. LTD.</t>
  </si>
  <si>
    <t>CHINA LIFE INSURANCE CO. LTD.</t>
  </si>
  <si>
    <t>HUTCHISON WHAMPOA LTD.</t>
  </si>
  <si>
    <t>CHEUNG KONG (HOLDINGS) LTD.</t>
  </si>
  <si>
    <t>SUN HUNG KAI PROPERTIES LTD.</t>
  </si>
  <si>
    <t>CHINA PETROLEUM &amp; CHEMICAL CORPORATION</t>
  </si>
  <si>
    <t>HONG KONG EXCHANGES AND CLEARING LTD.</t>
  </si>
  <si>
    <t>PING AN INSURANCE (GROUP) CO. OF CHINA LTD.</t>
  </si>
  <si>
    <t>CLP HOLDINGS LTD.</t>
  </si>
  <si>
    <t>CHINA SHENHUA ENERGY CO. LTD.</t>
  </si>
  <si>
    <t>HANG SENG BANK LTD.</t>
  </si>
  <si>
    <t>BOC HONG KONG (HOLDINGS) LTD.</t>
  </si>
  <si>
    <t>THE WHARF (HOLDINGS) LTD.</t>
  </si>
  <si>
    <t>WANT WANT CHINA HOLDINGS LTD.</t>
  </si>
  <si>
    <t>LI &amp; FUNG LTD.</t>
  </si>
  <si>
    <t>SANDS CHINA LTD.</t>
  </si>
  <si>
    <t>BELLE INTERNATIONAL HOLDINGS LTD.</t>
  </si>
  <si>
    <t>SWIRE PACIFIC LTD. A</t>
  </si>
  <si>
    <t>HANG LUNG PROPERTIES LTD.</t>
  </si>
  <si>
    <t>CHINA UNICOM (HONG KONG) LTD.</t>
  </si>
  <si>
    <t>HENGAN INTERNATIONAL GROUP CO. LTD.</t>
  </si>
  <si>
    <t>BANK OF COMMUNICATIONS CO. LTD.</t>
  </si>
  <si>
    <t>NEW WORLD DEVELOPMENT CO. LTD.</t>
  </si>
  <si>
    <t>MTR CORPORATION LTD.</t>
  </si>
  <si>
    <t>BANK OF EAST ASIA LTD.</t>
  </si>
  <si>
    <t>SINO LAND CO. LTD.</t>
  </si>
  <si>
    <t>CHINA RESOURCES LAND LTD.</t>
  </si>
  <si>
    <t>CHINA MERCHANTS HOLDINGS (INTERNATIONAL) CO. LTD.</t>
  </si>
  <si>
    <t>CHINA RESOURCES POWER HOLDINGS CO. LTD.</t>
  </si>
  <si>
    <t>CHINA RESOURCES ENTERPRISE LTD.</t>
  </si>
  <si>
    <t>CHINA COAL ENERGY CO. LTD.</t>
  </si>
  <si>
    <t>COSCO PACIFIC LTD.</t>
  </si>
  <si>
    <t>CATHAY PACIFIC AIRWAYS LTD.</t>
  </si>
  <si>
    <t>ALUMINUM CORPORATION OF CHINA LTD.</t>
  </si>
  <si>
    <t>ESPRIT HOLDINGS LTD.</t>
  </si>
  <si>
    <t>YM02INE001A01036</t>
  </si>
  <si>
    <t>YM02INE002A01018</t>
  </si>
  <si>
    <t>YM02INE003A01024</t>
  </si>
  <si>
    <t>YM02INE009A01021</t>
  </si>
  <si>
    <t>YM02INE012A01025</t>
  </si>
  <si>
    <t>YM02INE015A01028</t>
  </si>
  <si>
    <t>YM02INE018A01030</t>
  </si>
  <si>
    <t>YM02INE021A01018</t>
  </si>
  <si>
    <t>YM02INE028A01013</t>
  </si>
  <si>
    <t>YM02INE029A01011</t>
  </si>
  <si>
    <t>YM02INE030A01027</t>
  </si>
  <si>
    <t>YM02INE036A01016</t>
  </si>
  <si>
    <t>YM02INE038A01020</t>
  </si>
  <si>
    <t>YM02INE040A01026</t>
  </si>
  <si>
    <t>YM02INE043D01016</t>
  </si>
  <si>
    <t>YM02INE044A01036</t>
  </si>
  <si>
    <t>YM02INE047A01013</t>
  </si>
  <si>
    <t>YM02INE059A01026</t>
  </si>
  <si>
    <t>YM02INE062A01012</t>
  </si>
  <si>
    <t>YM02INE075A01022</t>
  </si>
  <si>
    <t>YM02INE079A01024</t>
  </si>
  <si>
    <t>YM02INE081A01012</t>
  </si>
  <si>
    <t>YM02INE089A01023</t>
  </si>
  <si>
    <t>YM02INE090A01013</t>
  </si>
  <si>
    <t>YM02INE101A01026</t>
  </si>
  <si>
    <t>YM02INE129A01019</t>
  </si>
  <si>
    <t>YM02INE154A01025</t>
  </si>
  <si>
    <t>YM02INE155A01022</t>
  </si>
  <si>
    <t>YM02INE158A01026</t>
  </si>
  <si>
    <t>YM02INE160A01014</t>
  </si>
  <si>
    <t>YM02INE205A01025</t>
  </si>
  <si>
    <t>YM02INE213A01029</t>
  </si>
  <si>
    <t>YM02INE237A01028</t>
  </si>
  <si>
    <t>YM02INE238A01026</t>
  </si>
  <si>
    <t>YM02INE245A01021</t>
  </si>
  <si>
    <t>YM02INE257A01026</t>
  </si>
  <si>
    <t>YM02INE271C01023</t>
  </si>
  <si>
    <t>YM02INE326A01037</t>
  </si>
  <si>
    <t>YM02INE397D01024</t>
  </si>
  <si>
    <t>YM02INE455F01025</t>
  </si>
  <si>
    <t>YM02INE467B01029</t>
  </si>
  <si>
    <t>YM02INE481G01011</t>
  </si>
  <si>
    <t>YM02INE522F01014</t>
  </si>
  <si>
    <t>YM02INE585B01010</t>
  </si>
  <si>
    <t>YM02INE733E01010</t>
  </si>
  <si>
    <t>YM02INE749A01030</t>
  </si>
  <si>
    <t>YM02INE752E01010</t>
  </si>
  <si>
    <t>YM02INE860A01027</t>
  </si>
  <si>
    <t>YM02INE910H01017</t>
  </si>
  <si>
    <t>YM02INE917I01010</t>
  </si>
  <si>
    <t>YM03INE008A01015</t>
  </si>
  <si>
    <t>YM03INE013A01015</t>
  </si>
  <si>
    <t>YM03INE016A01026</t>
  </si>
  <si>
    <t>YM03INE019A01020</t>
  </si>
  <si>
    <t>YM03INE020B01018</t>
  </si>
  <si>
    <t>YM03INE053A01029</t>
  </si>
  <si>
    <t>YM03INE067A01029</t>
  </si>
  <si>
    <t>YM03INE069A01017</t>
  </si>
  <si>
    <t>YM03INE084A01016</t>
  </si>
  <si>
    <t>YM03INE092A01019</t>
  </si>
  <si>
    <t>YM03INE094A01015</t>
  </si>
  <si>
    <t>YM03INE095A01012</t>
  </si>
  <si>
    <t>YM03INE102D01028</t>
  </si>
  <si>
    <t>YM03INE111A01017</t>
  </si>
  <si>
    <t>YM03INE114A01011</t>
  </si>
  <si>
    <t>YM03INE115A01026</t>
  </si>
  <si>
    <t>YM03INE118A01012</t>
  </si>
  <si>
    <t>YM03INE134E01011</t>
  </si>
  <si>
    <t>YM03INE159A01016</t>
  </si>
  <si>
    <t>YM03INE171A01011</t>
  </si>
  <si>
    <t>YM03INE208A01029</t>
  </si>
  <si>
    <t>YM03INE256A01028</t>
  </si>
  <si>
    <t>YM03INE259A01022</t>
  </si>
  <si>
    <t>YM03INE264A01014</t>
  </si>
  <si>
    <t>YM03INE280A01028</t>
  </si>
  <si>
    <t>YM03INE298A01020</t>
  </si>
  <si>
    <t>YM03INE302A01020</t>
  </si>
  <si>
    <t>YM03INE323A01026</t>
  </si>
  <si>
    <t>YM03INE330H01018</t>
  </si>
  <si>
    <t>YM03INE347G01014</t>
  </si>
  <si>
    <t>YM03INE356A01018</t>
  </si>
  <si>
    <t>YM03INE361B01024</t>
  </si>
  <si>
    <t>YM03INE376G01013</t>
  </si>
  <si>
    <t>YM03INE423A01024</t>
  </si>
  <si>
    <t>YM03INE437A01024</t>
  </si>
  <si>
    <t>YM03INE465A01025</t>
  </si>
  <si>
    <t>YM03INE476A01014</t>
  </si>
  <si>
    <t>YM03INE528G01019</t>
  </si>
  <si>
    <t>YM03INE614G01033</t>
  </si>
  <si>
    <t>YM03INE628A01036</t>
  </si>
  <si>
    <t>YM03INE669C01028</t>
  </si>
  <si>
    <t>YM03INE669E01016</t>
  </si>
  <si>
    <t>YM03INE692A01016</t>
  </si>
  <si>
    <t>YM03INE721A01013</t>
  </si>
  <si>
    <t>YM03INE742F01042</t>
  </si>
  <si>
    <t>YM03INE776C01039</t>
  </si>
  <si>
    <t>YM03INE813H01021</t>
  </si>
  <si>
    <t>YM03INE854D01016</t>
  </si>
  <si>
    <t>YM03INE881D01027</t>
  </si>
  <si>
    <t>YM03INE935A01035</t>
  </si>
  <si>
    <t>YM04INE008A01015</t>
  </si>
  <si>
    <t>YM04INE028A01013</t>
  </si>
  <si>
    <t>YM04INE062A01012</t>
  </si>
  <si>
    <t>YM04INE084A01016</t>
  </si>
  <si>
    <t>YM04INE141A01014</t>
  </si>
  <si>
    <t>YM04INE160A01014</t>
  </si>
  <si>
    <t>YM04INE428A01015</t>
  </si>
  <si>
    <t>YM04INE434A01013</t>
  </si>
  <si>
    <t>YM04INE476A01014</t>
  </si>
  <si>
    <t>YM04INE565A01014</t>
  </si>
  <si>
    <t>YM04INE667A01018</t>
  </si>
  <si>
    <t>YM04INE692A01016</t>
  </si>
  <si>
    <t>YM07INE028A01013</t>
  </si>
  <si>
    <t>YM07INE040A01026</t>
  </si>
  <si>
    <t>YM07INE062A01012</t>
  </si>
  <si>
    <t>YM07INE084A01016</t>
  </si>
  <si>
    <t>YM07INE090A01013</t>
  </si>
  <si>
    <t>YM07INE095A01012</t>
  </si>
  <si>
    <t>YM07INE160A01014</t>
  </si>
  <si>
    <t>YM07INE237A01028</t>
  </si>
  <si>
    <t>YM07INE238A01026</t>
  </si>
  <si>
    <t>YM07INE476A01014</t>
  </si>
  <si>
    <t>YM07INE528G01019</t>
  </si>
  <si>
    <t>YM07INE692A01016</t>
  </si>
  <si>
    <t>YM08INE002A01018</t>
  </si>
  <si>
    <t>YM08INE003A01024</t>
  </si>
  <si>
    <t>YM08INE009A01021</t>
  </si>
  <si>
    <t>YM08INE012A01025</t>
  </si>
  <si>
    <t>YM08INE015A01028</t>
  </si>
  <si>
    <t>YM08INE021A01018</t>
  </si>
  <si>
    <t>YM08INE030A01027</t>
  </si>
  <si>
    <t>YM08INE044A01036</t>
  </si>
  <si>
    <t>YM08INE047A01013</t>
  </si>
  <si>
    <t>YM08INE059A01026</t>
  </si>
  <si>
    <t>YM08INE075A01022</t>
  </si>
  <si>
    <t>YM08INE079A01024</t>
  </si>
  <si>
    <t>YM08INE089A01023</t>
  </si>
  <si>
    <t>YM08INE129A01019</t>
  </si>
  <si>
    <t>YM08INE158A01026</t>
  </si>
  <si>
    <t>YM08INE205A01025</t>
  </si>
  <si>
    <t>YM08INE213A01029</t>
  </si>
  <si>
    <t>YM08INE257A01026</t>
  </si>
  <si>
    <t>YM08INE326A01037</t>
  </si>
  <si>
    <t>YM08INE467B01029</t>
  </si>
  <si>
    <t>YM08INE481G01011</t>
  </si>
  <si>
    <t>YM08INE522F01014</t>
  </si>
  <si>
    <t>YM08INE585B01010</t>
  </si>
  <si>
    <t>YM08INE749A01030</t>
  </si>
  <si>
    <t>YM08INE860A01027</t>
  </si>
  <si>
    <t>YM08INE910H01017</t>
  </si>
  <si>
    <t>YM08INE917I01010</t>
  </si>
  <si>
    <t>YM09BMG2442N1048</t>
  </si>
  <si>
    <t>YM09BMG3122U1457</t>
  </si>
  <si>
    <t>YM09BMG5485F1692</t>
  </si>
  <si>
    <t>YM09CNE1000001T8</t>
  </si>
  <si>
    <t>YM09CNE1000001Z5</t>
  </si>
  <si>
    <t>YM09CNE100000205</t>
  </si>
  <si>
    <t>YM09CNE1000002H1</t>
  </si>
  <si>
    <t>YM09CNE1000002L3</t>
  </si>
  <si>
    <t>YM09CNE1000002Q2</t>
  </si>
  <si>
    <t>YM09CNE1000002R0</t>
  </si>
  <si>
    <t>YM09CNE1000003G1</t>
  </si>
  <si>
    <t>YM09CNE1000003W8</t>
  </si>
  <si>
    <t>YM09CNE1000003X6</t>
  </si>
  <si>
    <t>YM09CNE100000528</t>
  </si>
  <si>
    <t>YM09GB0005405286</t>
  </si>
  <si>
    <t>YM09HK0000049939</t>
  </si>
  <si>
    <t>YM09HK0000069689</t>
  </si>
  <si>
    <t>YM09HK0001000014</t>
  </si>
  <si>
    <t>YM09HK0002007356</t>
  </si>
  <si>
    <t>YM09HK0003000038</t>
  </si>
  <si>
    <t>YM09HK0004000045</t>
  </si>
  <si>
    <t>YM09HK0006000050</t>
  </si>
  <si>
    <t>YM09HK0011000095</t>
  </si>
  <si>
    <t>YM09HK0012000102</t>
  </si>
  <si>
    <t>YM09HK0013000119</t>
  </si>
  <si>
    <t>YM09HK0016000132</t>
  </si>
  <si>
    <t>YM09HK0017000149</t>
  </si>
  <si>
    <t>YM09HK0019000162</t>
  </si>
  <si>
    <t>YM09HK0023000190</t>
  </si>
  <si>
    <t>YM09HK0066009694</t>
  </si>
  <si>
    <t>YM09HK0083000502</t>
  </si>
  <si>
    <t>YM09HK0101000591</t>
  </si>
  <si>
    <t>YM09HK0144000764</t>
  </si>
  <si>
    <t>YM09HK0267001375</t>
  </si>
  <si>
    <t>YM09HK0291001490</t>
  </si>
  <si>
    <t>YM09HK0293001514</t>
  </si>
  <si>
    <t>YM09HK0388045442</t>
  </si>
  <si>
    <t>YM09HK0688002218</t>
  </si>
  <si>
    <t>YM09HK0836012952</t>
  </si>
  <si>
    <t>YM09HK0883013259</t>
  </si>
  <si>
    <t>YM09HK0941009539</t>
  </si>
  <si>
    <t>YM09HK2388011192</t>
  </si>
  <si>
    <t>YM09KYG097021045</t>
  </si>
  <si>
    <t>YM09KYG2108Y1052</t>
  </si>
  <si>
    <t>YM09KYG4402L1510</t>
  </si>
  <si>
    <t>YM09KYG7800X1079</t>
  </si>
  <si>
    <t>YM09KYG875721485</t>
  </si>
  <si>
    <t>YM09KYG8878S1030</t>
  </si>
  <si>
    <t>YM09KYG9431R1039</t>
  </si>
  <si>
    <t>YM09BMG3122U145R</t>
  </si>
  <si>
    <t>YM11INE003A01024</t>
  </si>
  <si>
    <t>YM11INE018A01030</t>
  </si>
  <si>
    <t>YM11INE036A01016</t>
  </si>
  <si>
    <t>YM11INE040H01021</t>
  </si>
  <si>
    <t>YM11INE067A01029</t>
  </si>
  <si>
    <t>YM11INE117A01022</t>
  </si>
  <si>
    <t>YM11INE121E01018</t>
  </si>
  <si>
    <t>YM11INE151A01013</t>
  </si>
  <si>
    <t>YM11INE226A01021</t>
  </si>
  <si>
    <t>YM11INE245A01021</t>
  </si>
  <si>
    <t>YM11INE257A01026</t>
  </si>
  <si>
    <t>YM11INE330H01018</t>
  </si>
  <si>
    <t>YM11INE397D01024</t>
  </si>
  <si>
    <t>YM11INE455F01025</t>
  </si>
  <si>
    <t>YM11INE614G01033</t>
  </si>
  <si>
    <t>YM11INE669E01016</t>
  </si>
  <si>
    <t>YM11INE701B01021</t>
  </si>
  <si>
    <t>YM11INE733E01010</t>
  </si>
  <si>
    <t>YM11INE742F01042</t>
  </si>
  <si>
    <t>YM11INE752E01010</t>
  </si>
  <si>
    <t>YM11INE776C01039</t>
  </si>
  <si>
    <t>YM11INE814H01011</t>
  </si>
  <si>
    <t>YM11INE821I01014</t>
  </si>
  <si>
    <t>YM11INE848E01016</t>
  </si>
  <si>
    <t>YM11INE875A01025</t>
  </si>
  <si>
    <t>RIGHTS</t>
  </si>
  <si>
    <t>SECURITIZED DEBT</t>
  </si>
  <si>
    <t>TOTAL</t>
  </si>
  <si>
    <t>NET CURRENT ASSETS</t>
  </si>
  <si>
    <t>TOTAL NET ASSETS</t>
  </si>
  <si>
    <t>GOLD</t>
  </si>
  <si>
    <t>DEBT INSTRUMENTS</t>
  </si>
  <si>
    <t>FIXED DEPOSIT PLACED AS A MARGIN</t>
  </si>
  <si>
    <t>7.20% CITIBANK N.A. (JANUARY 30, 2013)</t>
  </si>
  <si>
    <t>7.25% CITIBANK N.A. (NOVEMBER 7, 2012)</t>
  </si>
  <si>
    <t>ESPRIT HOLDINGS LTD - RIGHTS</t>
  </si>
  <si>
    <t>Goldman Sachs Equity &amp; Derivatives Opportunities Fund (GSEDOF)</t>
  </si>
  <si>
    <t>Qty</t>
  </si>
  <si>
    <t>INE691A01018</t>
  </si>
  <si>
    <t>INE623B01027</t>
  </si>
  <si>
    <t>DERIVATIVE INSTRUMENT</t>
  </si>
  <si>
    <t xml:space="preserve"> </t>
  </si>
  <si>
    <t>(f)</t>
  </si>
  <si>
    <t xml:space="preserve">      Dividend Option (DP)</t>
  </si>
  <si>
    <t xml:space="preserve">5.  Total outstanding exposure in derivative instruments at the end of month at market value (Rs. In Lacs) </t>
  </si>
  <si>
    <t>8.   Dividend declared during the month (Rs. per unit)</t>
  </si>
  <si>
    <t>Disclosure for derivative positions as per SEBI Circular No. CIR/IMD/DF/11/2010 dated August 18, 2010</t>
  </si>
  <si>
    <t>A.</t>
  </si>
  <si>
    <t>Hedging Positions through Futures as on October 31, 2012</t>
  </si>
  <si>
    <t>Underlying</t>
  </si>
  <si>
    <t>Long / Short</t>
  </si>
  <si>
    <t>Futures Price when purchased</t>
  </si>
  <si>
    <t>Current price of the contract</t>
  </si>
  <si>
    <t>Margin maintained in Rs. Lakhs</t>
  </si>
  <si>
    <t xml:space="preserve">Total %age (gross exposure) of existing assets hedged through futures : 67.83% </t>
  </si>
  <si>
    <t>For the month ended October 31, 2012 following details specified for hedging transactions through futures which have been squared off/expired:</t>
  </si>
  <si>
    <t>Total Number of contracts where futures were bought : 50</t>
  </si>
  <si>
    <t>Total Number of contracts where futures were sold : NIL</t>
  </si>
  <si>
    <t>Gross Notional Value of contracts where futures were bought : Rs 154.04 lacs</t>
  </si>
  <si>
    <t>Gross Notional Value of contracts where futures were sold : NIL</t>
  </si>
  <si>
    <t>Net Loss value on all contracts combined : Rs 4.36 lacs</t>
  </si>
  <si>
    <t>B.</t>
  </si>
  <si>
    <t>Other than Hedging Positions through Futures as on October 31, 2012</t>
  </si>
  <si>
    <t>Futures Price when purchased (Rs)</t>
  </si>
  <si>
    <t>Current price of the contract (Rs)</t>
  </si>
  <si>
    <t>Margin maintained (Rs. Lakhs)</t>
  </si>
  <si>
    <t>Total exposure (gross exposure) due to futures (non hedging positions) as a %age of net assets : NIL</t>
  </si>
  <si>
    <t>For the month ended October 31, 2012 following details specified for non-hedging transactions through futures which have been squared off/expired:</t>
  </si>
  <si>
    <t>Total Number of contracts where futures were bought : NIL</t>
  </si>
  <si>
    <t>Gross Notional Value of contracts where futures were bought : NIL</t>
  </si>
  <si>
    <t>Net Profit/Loss value on all contracts combined : NIL</t>
  </si>
  <si>
    <t>C.</t>
  </si>
  <si>
    <t>Hedging Positions through Put Options as on October 31, 2012</t>
  </si>
  <si>
    <t>Number of Contracts</t>
  </si>
  <si>
    <t>Option Price when purchased</t>
  </si>
  <si>
    <t>Current Option Price</t>
  </si>
  <si>
    <t>NIL</t>
  </si>
  <si>
    <t>Total % age of existing assets hedged through put options - NIL</t>
  </si>
  <si>
    <t>For the month ended October 31, 2012 following details specified for hedging transactions through options which have already been exercised/expired :
Total Number of contracts entered into : NIL
Gross National value of contracts : NIL
Net Profit/Loss on all contracts (premium paid treated as loss) : NIL</t>
  </si>
  <si>
    <t>D.</t>
  </si>
  <si>
    <t>Other than Hedging Positions through Options as on October 31, 2012</t>
  </si>
  <si>
    <t>Call / put</t>
  </si>
  <si>
    <t>Number of contracts</t>
  </si>
  <si>
    <t>Current Price</t>
  </si>
  <si>
    <t>Total Exposure through options as a %age of net assets : NIL</t>
  </si>
  <si>
    <t>For the month ended October 31, 2012 following details specified with regrd to non-hedging transactions through options which have already been exercised/expired :
Total Number of contracts entered into : NIL
Gross National Value of contracts : NIL
Net Profit/Loss on all contracts (premium paid treated as loss) : NIL</t>
  </si>
  <si>
    <t>E.</t>
  </si>
  <si>
    <t>Hedging Positions through swaps as on October 31, 2012 - NIL</t>
  </si>
  <si>
    <t>Goldman Sachs Derivative Fund (GSDF)</t>
  </si>
  <si>
    <t>INE242A01010</t>
  </si>
  <si>
    <t xml:space="preserve">Total %age (gross exposure) of existing assets hedged through futures : 67.13% </t>
  </si>
  <si>
    <t>Total Number of contracts where futures were bought : 98</t>
  </si>
  <si>
    <t>Gross Notional Value of contracts where futures were bought : Rs 297.05 lacs</t>
  </si>
  <si>
    <t>Net Loss value on all contracts combined : Rs 2.64 lacs</t>
  </si>
  <si>
    <t>Goldman Sachs S&amp;P CNX 500 Fund (GS CNX 500)</t>
  </si>
  <si>
    <t>INE584A01023</t>
  </si>
  <si>
    <t>INE192A01025</t>
  </si>
  <si>
    <t>INE070A01015</t>
  </si>
  <si>
    <t>INE686F01025</t>
  </si>
  <si>
    <t>INE918I01018</t>
  </si>
  <si>
    <t>INE894F01025</t>
  </si>
  <si>
    <t>INE196A01026</t>
  </si>
  <si>
    <t>INE036D01010</t>
  </si>
  <si>
    <t>INE010B01019</t>
  </si>
  <si>
    <t>INE172A01019</t>
  </si>
  <si>
    <t>INE939A01011</t>
  </si>
  <si>
    <t>INE166A01011</t>
  </si>
  <si>
    <t>INE774D01016</t>
  </si>
  <si>
    <t>INE140A01024</t>
  </si>
  <si>
    <t>INE274J01014</t>
  </si>
  <si>
    <t>INE180A01020</t>
  </si>
  <si>
    <t>INE797F01012</t>
  </si>
  <si>
    <t>INE775A01035</t>
  </si>
  <si>
    <t>INE267A01025</t>
  </si>
  <si>
    <t>INE571A01020</t>
  </si>
  <si>
    <t>INE007A01025</t>
  </si>
  <si>
    <t>INE694A01020</t>
  </si>
  <si>
    <t>INE683A01023</t>
  </si>
  <si>
    <t>INE660A01013</t>
  </si>
  <si>
    <t>INE424H01027</t>
  </si>
  <si>
    <t>INE542F01012</t>
  </si>
  <si>
    <t>INE318A01026</t>
  </si>
  <si>
    <t>INE216A01022</t>
  </si>
  <si>
    <t>INE836F01026</t>
  </si>
  <si>
    <t>INE168A01017</t>
  </si>
  <si>
    <t>INE017A01032</t>
  </si>
  <si>
    <t>INE824B01021</t>
  </si>
  <si>
    <t>INE176A01010</t>
  </si>
  <si>
    <t>INE331A01037</t>
  </si>
  <si>
    <t>INE169A01031</t>
  </si>
  <si>
    <t>INE614B01018</t>
  </si>
  <si>
    <t>INE233A01035</t>
  </si>
  <si>
    <t>INE191I01012</t>
  </si>
  <si>
    <t>INE849A01012</t>
  </si>
  <si>
    <t>INE883A01011</t>
  </si>
  <si>
    <t>INE152A01029</t>
  </si>
  <si>
    <t>INE093A01033</t>
  </si>
  <si>
    <t>INE263A01016</t>
  </si>
  <si>
    <t>INE179A01014</t>
  </si>
  <si>
    <t>INE548C01032</t>
  </si>
  <si>
    <t>INE491A01021</t>
  </si>
  <si>
    <t>INE438A01022</t>
  </si>
  <si>
    <t>INE066A01013</t>
  </si>
  <si>
    <t>INE126A01031</t>
  </si>
  <si>
    <t>INE383A01012</t>
  </si>
  <si>
    <t>INE246F01010</t>
  </si>
  <si>
    <t>INE055A01016</t>
  </si>
  <si>
    <t>INE111B01023</t>
  </si>
  <si>
    <t>INE808B01016</t>
  </si>
  <si>
    <t>INE406A01037</t>
  </si>
  <si>
    <t>INE058A01010</t>
  </si>
  <si>
    <t>INE051B01021</t>
  </si>
  <si>
    <t>INE176B01026</t>
  </si>
  <si>
    <t>INE886H01027</t>
  </si>
  <si>
    <t>INE093I01010</t>
  </si>
  <si>
    <t>INE703A01011</t>
  </si>
  <si>
    <t>INE039A01010</t>
  </si>
  <si>
    <t>INE247G01024</t>
  </si>
  <si>
    <t>INE195A01028</t>
  </si>
  <si>
    <t>INE885A01032</t>
  </si>
  <si>
    <t>INE722A01011</t>
  </si>
  <si>
    <t>INE203G01019</t>
  </si>
  <si>
    <t>INE942G01012</t>
  </si>
  <si>
    <t>INE891D01026</t>
  </si>
  <si>
    <t>INE343B01030</t>
  </si>
  <si>
    <t>INE131A01031</t>
  </si>
  <si>
    <t>INE175A01038</t>
  </si>
  <si>
    <t>INE026A01025</t>
  </si>
  <si>
    <t>INE324A01024</t>
  </si>
  <si>
    <t>INE700A01033</t>
  </si>
  <si>
    <t>INE982F01028</t>
  </si>
  <si>
    <t>INE018I01017</t>
  </si>
  <si>
    <t>INE149A01025</t>
  </si>
  <si>
    <t>INE120A01034</t>
  </si>
  <si>
    <t>INE314A01017</t>
  </si>
  <si>
    <t>INE663F01024</t>
  </si>
  <si>
    <t>INE296A01016</t>
  </si>
  <si>
    <t>INE486A01013</t>
  </si>
  <si>
    <t>INE685A01028</t>
  </si>
  <si>
    <t>INE870H01013</t>
  </si>
  <si>
    <t>INE640A01023</t>
  </si>
  <si>
    <t>INE531A01016</t>
  </si>
  <si>
    <t>INE069I01010</t>
  </si>
  <si>
    <t>INE510A01028</t>
  </si>
  <si>
    <t>INE761H01022</t>
  </si>
  <si>
    <t>INE877F01012</t>
  </si>
  <si>
    <t>INE346H01014</t>
  </si>
  <si>
    <t>INE077A01010</t>
  </si>
  <si>
    <t>INE532F01054</t>
  </si>
  <si>
    <t>INE269B01029</t>
  </si>
  <si>
    <t>INE562A01011</t>
  </si>
  <si>
    <t>INE301A01014</t>
  </si>
  <si>
    <t>INE139A01034</t>
  </si>
  <si>
    <t>INE212H01026</t>
  </si>
  <si>
    <t>INE513A01014</t>
  </si>
  <si>
    <t>INE836A01035</t>
  </si>
  <si>
    <t>INE671H01015</t>
  </si>
  <si>
    <t>INE613A01020</t>
  </si>
  <si>
    <t>INE414G01012</t>
  </si>
  <si>
    <t>INE191B01025</t>
  </si>
  <si>
    <t>INE530B01024</t>
  </si>
  <si>
    <t>INE230A01023</t>
  </si>
  <si>
    <t>INE374A01029</t>
  </si>
  <si>
    <t>INE517F01014</t>
  </si>
  <si>
    <t>INE200A01026</t>
  </si>
  <si>
    <t>INE498L01015</t>
  </si>
  <si>
    <t>INE103A01014</t>
  </si>
  <si>
    <t>INE199G01027</t>
  </si>
  <si>
    <t>INE725E01024</t>
  </si>
  <si>
    <t>INE085A01013</t>
  </si>
  <si>
    <t>INE133A01011</t>
  </si>
  <si>
    <t>INE138A01028</t>
  </si>
  <si>
    <t>INE087H01022</t>
  </si>
  <si>
    <t>INE034A01011</t>
  </si>
  <si>
    <t>INE351F01018</t>
  </si>
  <si>
    <t>INE787D01026</t>
  </si>
  <si>
    <t>INE484J01019</t>
  </si>
  <si>
    <t>INE429C01035</t>
  </si>
  <si>
    <t>INE226H01026</t>
  </si>
  <si>
    <t>INE099J01015</t>
  </si>
  <si>
    <t>INE136B01020</t>
  </si>
  <si>
    <t>INE538A01037</t>
  </si>
  <si>
    <t>INE705A01016</t>
  </si>
  <si>
    <t>INE032A01023</t>
  </si>
  <si>
    <t>TEXTILES - SYNTHETIC</t>
  </si>
  <si>
    <t>INE472A01039</t>
  </si>
  <si>
    <t>INE202B01012</t>
  </si>
  <si>
    <t>INE420C01042</t>
  </si>
  <si>
    <t>INE271B01025</t>
  </si>
  <si>
    <t>INE470A01017</t>
  </si>
  <si>
    <t>INE498B01024</t>
  </si>
  <si>
    <t>INE811K01011</t>
  </si>
  <si>
    <t>INE068D01021</t>
  </si>
  <si>
    <t>INE262H01013</t>
  </si>
  <si>
    <t>INE710A01016</t>
  </si>
  <si>
    <t>INE182A01018</t>
  </si>
  <si>
    <t>INE260B01010</t>
  </si>
  <si>
    <t>INE211B01039</t>
  </si>
  <si>
    <t>INE119A01028</t>
  </si>
  <si>
    <t>INE285A01027</t>
  </si>
  <si>
    <t>INE743C01013</t>
  </si>
  <si>
    <t>INE944F01028</t>
  </si>
  <si>
    <t>INE112A01015</t>
  </si>
  <si>
    <t>INE852F01015</t>
  </si>
  <si>
    <t>INE389H01022</t>
  </si>
  <si>
    <t>INE224A01026</t>
  </si>
  <si>
    <t>INE690A01010</t>
  </si>
  <si>
    <t>INE242C01024</t>
  </si>
  <si>
    <t>INE738I01010</t>
  </si>
  <si>
    <t>INE220J01017</t>
  </si>
  <si>
    <t>INE463A01020</t>
  </si>
  <si>
    <t>INE725G01011</t>
  </si>
  <si>
    <t>INE483A01010</t>
  </si>
  <si>
    <t>INE251H01024</t>
  </si>
  <si>
    <t>INE306A01021</t>
  </si>
  <si>
    <t>INE868B01028</t>
  </si>
  <si>
    <t>INE619A01027</t>
  </si>
  <si>
    <t>INE589A01014</t>
  </si>
  <si>
    <t>INE421A01028</t>
  </si>
  <si>
    <t>INE351A01035</t>
  </si>
  <si>
    <t>INE878A01011</t>
  </si>
  <si>
    <t>INE879I01012</t>
  </si>
  <si>
    <t>INE592A01026</t>
  </si>
  <si>
    <t>INE011A01019</t>
  </si>
  <si>
    <t>INE130C01021</t>
  </si>
  <si>
    <t>INE109A01011</t>
  </si>
  <si>
    <t>INE378A01012</t>
  </si>
  <si>
    <t>INE493A01019</t>
  </si>
  <si>
    <t>INE136A01022</t>
  </si>
  <si>
    <t>INE725A01022</t>
  </si>
  <si>
    <t>INE322A01010</t>
  </si>
  <si>
    <t>INE813A01018</t>
  </si>
  <si>
    <t>INE785C01048</t>
  </si>
  <si>
    <t>INE716A01013</t>
  </si>
  <si>
    <t>INE494B01023</t>
  </si>
  <si>
    <t>INE008I01026</t>
  </si>
  <si>
    <t>INE061F01013</t>
  </si>
  <si>
    <t>INE342J01019</t>
  </si>
  <si>
    <t>INE373A01013</t>
  </si>
  <si>
    <t>INE501G01024</t>
  </si>
  <si>
    <t>INE124G01033</t>
  </si>
  <si>
    <t>INE340A01012</t>
  </si>
  <si>
    <t>INE113A01013</t>
  </si>
  <si>
    <t>INE294A01037</t>
  </si>
  <si>
    <t>INE217B01028</t>
  </si>
  <si>
    <t>INE153A01019</t>
  </si>
  <si>
    <t>INE067H01016</t>
  </si>
  <si>
    <t>INE216H01027</t>
  </si>
  <si>
    <t>INE503A01015</t>
  </si>
  <si>
    <t>INE180K01011</t>
  </si>
  <si>
    <t>INE193E01025</t>
  </si>
  <si>
    <t>INE694C01018</t>
  </si>
  <si>
    <t>INE648A01026</t>
  </si>
  <si>
    <t>INE672A01018</t>
  </si>
  <si>
    <t>INE501A01019</t>
  </si>
  <si>
    <t>INE220G01021</t>
  </si>
  <si>
    <t>INE647A01010</t>
  </si>
  <si>
    <t>INE492A01029</t>
  </si>
  <si>
    <t>INE010A01011</t>
  </si>
  <si>
    <t>INE178A01016</t>
  </si>
  <si>
    <t>INE039E01020</t>
  </si>
  <si>
    <t>INE371A01025</t>
  </si>
  <si>
    <t>INE654A01024</t>
  </si>
  <si>
    <t>INE270A01011</t>
  </si>
  <si>
    <t>INE805D01026</t>
  </si>
  <si>
    <t>INE100A01010</t>
  </si>
  <si>
    <t>INE293A01013</t>
  </si>
  <si>
    <t>INE872A01014</t>
  </si>
  <si>
    <t>INE802G01018</t>
  </si>
  <si>
    <t>INE763A01023</t>
  </si>
  <si>
    <t>INE186A01019</t>
  </si>
  <si>
    <t>INE220B01022</t>
  </si>
  <si>
    <t>INE074A01025</t>
  </si>
  <si>
    <t>INE233B01017</t>
  </si>
  <si>
    <t>INE549A01026</t>
  </si>
  <si>
    <t>INE399K01017</t>
  </si>
  <si>
    <t>INE258A01016</t>
  </si>
  <si>
    <t>INE548A01028</t>
  </si>
  <si>
    <t>INE121A01016</t>
  </si>
  <si>
    <t>INE345A01011</t>
  </si>
  <si>
    <t>INE621H01010</t>
  </si>
  <si>
    <t>INE089C01029</t>
  </si>
  <si>
    <t>INE060A01024</t>
  </si>
  <si>
    <t>INE258B01022</t>
  </si>
  <si>
    <t>INE187A01017</t>
  </si>
  <si>
    <t>INE286K01024</t>
  </si>
  <si>
    <t>INE387A01021</t>
  </si>
  <si>
    <t>INE228A01035</t>
  </si>
  <si>
    <t>INE110D01013</t>
  </si>
  <si>
    <t>INE054A01027</t>
  </si>
  <si>
    <t>INE199A01012</t>
  </si>
  <si>
    <t>INE385B01031</t>
  </si>
  <si>
    <t>INE107A01015</t>
  </si>
  <si>
    <t>INE087A01019</t>
  </si>
  <si>
    <t>INE517H01010</t>
  </si>
  <si>
    <t>INE768C01010</t>
  </si>
  <si>
    <t>INE459A01010</t>
  </si>
  <si>
    <t>INE236A01020</t>
  </si>
  <si>
    <t>INE680A01011</t>
  </si>
  <si>
    <t>INE439A01020</t>
  </si>
  <si>
    <t>INE688I01017</t>
  </si>
  <si>
    <t>INE042A01014</t>
  </si>
  <si>
    <t>INE191A01019</t>
  </si>
  <si>
    <t>INE209A01019</t>
  </si>
  <si>
    <t>INE059B01024</t>
  </si>
  <si>
    <t>INE561H01026</t>
  </si>
  <si>
    <t>INE499A01024</t>
  </si>
  <si>
    <t>INE671A01010</t>
  </si>
  <si>
    <t>INE968D01022</t>
  </si>
  <si>
    <t>INE797A01021</t>
  </si>
  <si>
    <t>INE516A01017</t>
  </si>
  <si>
    <t>INE243D01012</t>
  </si>
  <si>
    <t>INE143H01015</t>
  </si>
  <si>
    <t>INE177A01018</t>
  </si>
  <si>
    <t>INE549I01011</t>
  </si>
  <si>
    <t>INE164A01016</t>
  </si>
  <si>
    <t>INE545A01016</t>
  </si>
  <si>
    <t>INE317A01028</t>
  </si>
  <si>
    <t>INE086A01029</t>
  </si>
  <si>
    <t>INE183A01016</t>
  </si>
  <si>
    <t>INE696A01025</t>
  </si>
  <si>
    <t>INE203A01020</t>
  </si>
  <si>
    <t>INE670A01012</t>
  </si>
  <si>
    <t>INE473A01011</t>
  </si>
  <si>
    <t>INE603A01013</t>
  </si>
  <si>
    <t>INE661I01014</t>
  </si>
  <si>
    <t>INE367G01038</t>
  </si>
  <si>
    <t>INE161A01038</t>
  </si>
  <si>
    <t>INE558B01017</t>
  </si>
  <si>
    <t>INE162A01010</t>
  </si>
  <si>
    <t>INE102A01024</t>
  </si>
  <si>
    <t>INE628H01015</t>
  </si>
  <si>
    <t>INE265F01028</t>
  </si>
  <si>
    <t>INE769A01020</t>
  </si>
  <si>
    <t>INE416L01017</t>
  </si>
  <si>
    <t>INE046A01015</t>
  </si>
  <si>
    <t>INE259B01020</t>
  </si>
  <si>
    <t>INE781B01015</t>
  </si>
  <si>
    <t>INE539A01019</t>
  </si>
  <si>
    <t>INE780C01023</t>
  </si>
  <si>
    <t>INE791I01019</t>
  </si>
  <si>
    <t>INE934B01028</t>
  </si>
  <si>
    <t>INE415A01038</t>
  </si>
  <si>
    <t>INE386A01015</t>
  </si>
  <si>
    <t>INE338I01027</t>
  </si>
  <si>
    <t>INE631A01022</t>
  </si>
  <si>
    <t>INE274B01011</t>
  </si>
  <si>
    <t>INE353G01020</t>
  </si>
  <si>
    <t>INE235A01022</t>
  </si>
  <si>
    <t>INE800H01010</t>
  </si>
  <si>
    <t>INE087J01010</t>
  </si>
  <si>
    <t>INE576I01014</t>
  </si>
  <si>
    <t>INE500A01029</t>
  </si>
  <si>
    <t>INE674A01014</t>
  </si>
  <si>
    <t>INE805C01028</t>
  </si>
  <si>
    <t>INE975A01015</t>
  </si>
  <si>
    <t>INE418H01029</t>
  </si>
  <si>
    <t>INE520A01019</t>
  </si>
  <si>
    <t>INE348B01021</t>
  </si>
  <si>
    <t>INE529A01010</t>
  </si>
  <si>
    <t>INE824G01012</t>
  </si>
  <si>
    <t>INE976A01021</t>
  </si>
  <si>
    <t>INE070D01027</t>
  </si>
  <si>
    <t>INE332A01027</t>
  </si>
  <si>
    <t>INE573A01034</t>
  </si>
  <si>
    <t>INE560A01015</t>
  </si>
  <si>
    <t>INE999A01015</t>
  </si>
  <si>
    <t>INE277A01016</t>
  </si>
  <si>
    <t>INE197A01024</t>
  </si>
  <si>
    <t>INE572A01028</t>
  </si>
  <si>
    <t>INE614A01028</t>
  </si>
  <si>
    <t>INE181G01025</t>
  </si>
  <si>
    <t>INE436A01026</t>
  </si>
  <si>
    <t>INE255A01020</t>
  </si>
  <si>
    <t>INE143A01010</t>
  </si>
  <si>
    <t>INE589G01011</t>
  </si>
  <si>
    <t>INE772A01016</t>
  </si>
  <si>
    <t>INE299C01024</t>
  </si>
  <si>
    <t>INE244B01030</t>
  </si>
  <si>
    <t>INE197D01010</t>
  </si>
  <si>
    <t>INE949H01015</t>
  </si>
  <si>
    <t>INE027A01015</t>
  </si>
  <si>
    <t>INE699A01011</t>
  </si>
  <si>
    <t>INE684F01012</t>
  </si>
  <si>
    <t>INE419M01019</t>
  </si>
  <si>
    <t>INE663A01017</t>
  </si>
  <si>
    <t>INE398A01010</t>
  </si>
  <si>
    <t>INE703H01016</t>
  </si>
  <si>
    <t>INE050A01017</t>
  </si>
  <si>
    <t>INE597L01014</t>
  </si>
  <si>
    <t>INE422C01014</t>
  </si>
  <si>
    <t>INE759A01021</t>
  </si>
  <si>
    <t>INE266F01018</t>
  </si>
  <si>
    <t>INE550H01011</t>
  </si>
  <si>
    <t>INE485A01015</t>
  </si>
  <si>
    <t>INE474B01017</t>
  </si>
  <si>
    <t>INE892H01017</t>
  </si>
  <si>
    <t>INE007B01023</t>
  </si>
  <si>
    <t>INE040M01013</t>
  </si>
  <si>
    <t>INE284A01012</t>
  </si>
  <si>
    <t>INE152B01027</t>
  </si>
  <si>
    <t>INE122H01027</t>
  </si>
  <si>
    <t>INE633A01028</t>
  </si>
  <si>
    <t>INE221B01012</t>
  </si>
  <si>
    <t>INE538H01024</t>
  </si>
  <si>
    <t>INE449A01011</t>
  </si>
  <si>
    <t>INE727D01022</t>
  </si>
  <si>
    <t>INE333I01028</t>
  </si>
  <si>
    <t>INE049A01027</t>
  </si>
  <si>
    <t>INE323I01011</t>
  </si>
  <si>
    <t>INE369I01014</t>
  </si>
  <si>
    <t>INE681B01017</t>
  </si>
  <si>
    <t>INE060J01017</t>
  </si>
  <si>
    <t>INE091G01018</t>
  </si>
  <si>
    <t>INE274G01010</t>
  </si>
  <si>
    <t>INE702A01013</t>
  </si>
  <si>
    <t>INE874I01013</t>
  </si>
  <si>
    <t>INE718H01014</t>
  </si>
  <si>
    <t>INE477A01012</t>
  </si>
  <si>
    <t>INE575G01010</t>
  </si>
  <si>
    <t>INE506A01018</t>
  </si>
  <si>
    <t>INE206B01013</t>
  </si>
  <si>
    <t>INE269A01021</t>
  </si>
  <si>
    <t>INE043A01012</t>
  </si>
  <si>
    <t>INE750A01020</t>
  </si>
  <si>
    <t>INE213C01025</t>
  </si>
  <si>
    <t>INE310A01015</t>
  </si>
  <si>
    <t>INE156A01020</t>
  </si>
  <si>
    <t>INE466H01028</t>
  </si>
  <si>
    <t>INE643A01035</t>
  </si>
  <si>
    <t>INE851B01016</t>
  </si>
  <si>
    <t>INE922A01025</t>
  </si>
  <si>
    <t>INE915B01019</t>
  </si>
  <si>
    <t>INE775B01025</t>
  </si>
  <si>
    <t>INE324C01038</t>
  </si>
  <si>
    <t>INE990B01012</t>
  </si>
  <si>
    <t>INE744I01034</t>
  </si>
  <si>
    <t>MVL LTD</t>
  </si>
  <si>
    <t>INE137G01027</t>
  </si>
  <si>
    <t>^ Less than 0.01%</t>
  </si>
  <si>
    <t>(STOCK FUTURES - SHORT FOR NOVEMBER 2012 EXPIRING ON NOVEMBER 29, 2012)</t>
  </si>
  <si>
    <t>THE INDIAN HOTELS COMPANY LTD</t>
  </si>
  <si>
    <t>UCO BANK</t>
  </si>
  <si>
    <t>PANTALOON RETAIL (INDIA) LTD</t>
  </si>
  <si>
    <t>RETAILING</t>
  </si>
  <si>
    <t>SHORT</t>
  </si>
  <si>
    <t>INDIAN OIL CORPORATION LTD</t>
  </si>
  <si>
    <t>8% IDBI BANK LTD (JANUARY 16, 2013)</t>
  </si>
  <si>
    <t>7% STANDARD CHARTERED BANK (JANUARY 16, 2013)</t>
  </si>
  <si>
    <t>7% STANDARD CHARTERED BANK (JANUARY 10, 2013)</t>
  </si>
  <si>
    <t>7.5% STANDARD CHARTERED BANK (DECEMBER 27, 2012)</t>
  </si>
  <si>
    <t>8% IDBI BANK LTD (DECEMBER 12, 2012)</t>
  </si>
  <si>
    <t>THE FEDERAL BANK  LTD</t>
  </si>
  <si>
    <t>NMDC LTD</t>
  </si>
  <si>
    <t>TATA GLOBAL BEVERAGES LTD</t>
  </si>
  <si>
    <t>SHREE CEMENTS LTD</t>
  </si>
  <si>
    <t>UNITED BREWERIES LTD</t>
  </si>
  <si>
    <t>BAJAJ FINSERV LTD</t>
  </si>
  <si>
    <t>INDIABULLS FINANCIAL SERVICES LTD</t>
  </si>
  <si>
    <t>MARICO LTD</t>
  </si>
  <si>
    <t>KARUR VYSYA BANK LTD</t>
  </si>
  <si>
    <t>CROMPTON  GREAVES LTD</t>
  </si>
  <si>
    <t>CADILA HEALTHCARE LTD</t>
  </si>
  <si>
    <t>CASTROL INDIA LTD</t>
  </si>
  <si>
    <t>STRIDES ARCOLAB LTD</t>
  </si>
  <si>
    <t>ING VYSYA BANK LTD</t>
  </si>
  <si>
    <t>MAHINDRA &amp; MAHINDRA FINANCIAL SERVICES LTD</t>
  </si>
  <si>
    <t>PIRAMAL ENTERPRISES LTD</t>
  </si>
  <si>
    <t>OIL INDIA LTD</t>
  </si>
  <si>
    <t>MAX INDIA LTD</t>
  </si>
  <si>
    <t>JUBILANT FOODWORKS LTD</t>
  </si>
  <si>
    <t>MOTHERSON SUMI SYSTEMS LTD</t>
  </si>
  <si>
    <t>HINDUSTAN ZINC LTD</t>
  </si>
  <si>
    <t>IPCA LABORATORIES LTD</t>
  </si>
  <si>
    <t>CRISIL LTD</t>
  </si>
  <si>
    <t>UNITECH LTD</t>
  </si>
  <si>
    <t>THE SOUTH INDIAN BANK LTD</t>
  </si>
  <si>
    <t>SUNDARAM FINANCE LTD</t>
  </si>
  <si>
    <t>SUN TV NETWORK LTD</t>
  </si>
  <si>
    <t>PIPAVAV DEFENCE AND OFFSHORE ENGINEERING COMPANY LTD</t>
  </si>
  <si>
    <t>PIDILITE INDUSTRIES LTD</t>
  </si>
  <si>
    <t>BRITANNIA INDUSTRIES LTD</t>
  </si>
  <si>
    <t>DISH TV INDIA LTD</t>
  </si>
  <si>
    <t>THE JAMMU &amp; KASHMIR BANK LTD</t>
  </si>
  <si>
    <t>THE GREAT EASTERN SHIPPING COMPANY LTD</t>
  </si>
  <si>
    <t>BHUSHAN STEEL LTD</t>
  </si>
  <si>
    <t>BATA INDIA LTD</t>
  </si>
  <si>
    <t>MADRAS CEMENTS LTD</t>
  </si>
  <si>
    <t>COROMANDEL INTERNATIONAL LTD</t>
  </si>
  <si>
    <t>FERTILISERS</t>
  </si>
  <si>
    <t>THE KARNATAKA BANK LTD</t>
  </si>
  <si>
    <t>GODREJ INDUSTRIES LTD</t>
  </si>
  <si>
    <t>HOUSING DEVELOPMENT AND INFRASTRUCTURE LTD</t>
  </si>
  <si>
    <t>TRENT LTD</t>
  </si>
  <si>
    <t>MRF LTD</t>
  </si>
  <si>
    <t>THERMAX LTD</t>
  </si>
  <si>
    <t>HEXAWARE TECHNOLOGIES LTD</t>
  </si>
  <si>
    <t>BHARAT ELECTRONICS LTD</t>
  </si>
  <si>
    <t>PROCTER &amp; GAMBLE HYGIENE AND HEALTH CARE LTD</t>
  </si>
  <si>
    <t>EMAMI LTD</t>
  </si>
  <si>
    <t>CITY UNION BANK LTD</t>
  </si>
  <si>
    <t>APOLLO TYRES LTD</t>
  </si>
  <si>
    <t>EICHER MOTORS LTD</t>
  </si>
  <si>
    <t>EID PARRY INDIA LTD</t>
  </si>
  <si>
    <t>THE INDIA CEMENTS LTD</t>
  </si>
  <si>
    <t>GUJARAT STATE PETRONET LTD</t>
  </si>
  <si>
    <t>CENTURY TEXTILES &amp; INDUSTRIES LTD</t>
  </si>
  <si>
    <t>FINANCIAL TECHNOLOGIES (INDIA) LTD</t>
  </si>
  <si>
    <t>OPTO CIRCUITS (INDIA) LTD</t>
  </si>
  <si>
    <t>AUROBINDO PHARMA LTD</t>
  </si>
  <si>
    <t>SANOFI INDIA LTD</t>
  </si>
  <si>
    <t>VAKRANGEE SOFTWARES LTD</t>
  </si>
  <si>
    <t>HAVELLS INDIA LTD</t>
  </si>
  <si>
    <t>TV18 BROADCAST LTD</t>
  </si>
  <si>
    <t>OBEROI REALTY LTD</t>
  </si>
  <si>
    <t>VIDEOCON INDUSTRIES LTD</t>
  </si>
  <si>
    <t>IFCI LTD</t>
  </si>
  <si>
    <t>CORE EDUCATION &amp; TECHNOLOGIES LTD</t>
  </si>
  <si>
    <t>SUPREME INDUSTRIES LTD</t>
  </si>
  <si>
    <t>AMARA RAJA BATTERIES LTD</t>
  </si>
  <si>
    <t>SHRIRAM CITY UNION FINANCE LTD</t>
  </si>
  <si>
    <t>INDRAPRASTHA GAS LTD</t>
  </si>
  <si>
    <t>MCLEOD RUSSEL INDIA LTD</t>
  </si>
  <si>
    <t>REDINGTON (INDIA) LTD</t>
  </si>
  <si>
    <t>RAJESH EXPORTS LTD</t>
  </si>
  <si>
    <t>GUJARAT MINERAL DEVELOPMENT CORPORATION LTD</t>
  </si>
  <si>
    <t>JAIN IRRIGATION SYSTEMS LTD</t>
  </si>
  <si>
    <t>GUJARAT STATE FERTILIZERS &amp; CHEMICALS LTD</t>
  </si>
  <si>
    <t>JINDAL SAW LTD</t>
  </si>
  <si>
    <t>JUBILANT LIFE SCIENCES LTD</t>
  </si>
  <si>
    <t>HATHWAY CABLE &amp; DATACOM LTD</t>
  </si>
  <si>
    <t>MINDTREE LTD</t>
  </si>
  <si>
    <t>TUBE INVESTMENTS OF INDIA LTD</t>
  </si>
  <si>
    <t>CARBORUNDUM UNIVERSAL LTD</t>
  </si>
  <si>
    <t>CMC LTD</t>
  </si>
  <si>
    <t>INFO EDGE (INDIA) LTD</t>
  </si>
  <si>
    <t>BAJAJ FINANCE LTD</t>
  </si>
  <si>
    <t>CESC LTD</t>
  </si>
  <si>
    <t>TORRENT PHARMACEUTICALS LTD</t>
  </si>
  <si>
    <t>NETWORK18 MEDIA &amp; INVESTMENTS LTD</t>
  </si>
  <si>
    <t>SKF INDIA LTD</t>
  </si>
  <si>
    <t>KANSAI NEROLAC PAINTS LTD</t>
  </si>
  <si>
    <t>INDIABULLS REAL ESTATE LTD</t>
  </si>
  <si>
    <t>ENGINEERS INDIA LTD</t>
  </si>
  <si>
    <t>PAGE INDUSTRIES LTD</t>
  </si>
  <si>
    <t>TEXTILE PRODUCTS</t>
  </si>
  <si>
    <t>PTC INDIA LTD</t>
  </si>
  <si>
    <t>GITANJALI GEMS LTD</t>
  </si>
  <si>
    <t>DENA BANK</t>
  </si>
  <si>
    <t>EDELWEISS FINANCIAL SERVICES LTD</t>
  </si>
  <si>
    <t>LAKSHMI MACHINE WORKS LTD</t>
  </si>
  <si>
    <t>INDIAN BANK</t>
  </si>
  <si>
    <t>RAYMOND LTD</t>
  </si>
  <si>
    <t>NATIONAL ALUMINIUM COMPANY LTD</t>
  </si>
  <si>
    <t>AIA ENGINEERING LTD</t>
  </si>
  <si>
    <t>FAG BEARINGS INDIA LTD</t>
  </si>
  <si>
    <t>KPIT CUMMINS INFOSYSTEMS LTD</t>
  </si>
  <si>
    <t>SOBHA DEVELOPERS LTD</t>
  </si>
  <si>
    <t>RALLIS INDIA LTD</t>
  </si>
  <si>
    <t>MUTHOOT FINANCE LTD</t>
  </si>
  <si>
    <t>WELSPUN CORP LTD</t>
  </si>
  <si>
    <t>INDIA INFOLINE LTD</t>
  </si>
  <si>
    <t>EIH LTD</t>
  </si>
  <si>
    <t>GUJARAT GAS COMPANY LTD</t>
  </si>
  <si>
    <t>GUJARAT PIPAVAV PORT LTD</t>
  </si>
  <si>
    <t>ALSTOM T&amp;D INDIA LTD</t>
  </si>
  <si>
    <t>L&amp;T FINANCE HOLDINGS LTD</t>
  </si>
  <si>
    <t>MANGALORE REFINERY AND PETROCHEMICALS LTD</t>
  </si>
  <si>
    <t>JAGRAN PRAKASHAN LTD</t>
  </si>
  <si>
    <t>THE ORISSA MINERALS DEVELOPMENT COMPANY LTD</t>
  </si>
  <si>
    <t>CHAMBAL FERTILIZERS &amp; CHEMICALS LTD</t>
  </si>
  <si>
    <t>AKZO NOBEL INDIA LTD</t>
  </si>
  <si>
    <t>PENINSULA LAND LTD</t>
  </si>
  <si>
    <t>SHREE RENUKA SUGARS LTD</t>
  </si>
  <si>
    <t>ARVIND LTD</t>
  </si>
  <si>
    <t>JAIPRAKASH POWER VENTURES LTD</t>
  </si>
  <si>
    <t>BALKRISHNA INDUSTRIES LTD</t>
  </si>
  <si>
    <t>GODREJ PROPERTIES LTD</t>
  </si>
  <si>
    <t>SINTEX INDUSTRIES LTD</t>
  </si>
  <si>
    <t>SADBHAV ENGINEERING LTD</t>
  </si>
  <si>
    <t>JAYPEE INFRATECH LTD</t>
  </si>
  <si>
    <t>INFOTECH ENTERPRISES LTD</t>
  </si>
  <si>
    <t>GUJARAT FLUOROCHEMICALS LTD</t>
  </si>
  <si>
    <t>VIJAYA BANK</t>
  </si>
  <si>
    <t>BOMBAY DYEING &amp; MFG COMPANY LTD</t>
  </si>
  <si>
    <t>BLUE STAR LTD</t>
  </si>
  <si>
    <t>DEWAN HOUSING FINANCE CORPORATION LTD</t>
  </si>
  <si>
    <t>S.E. INVESTMENTS LTD</t>
  </si>
  <si>
    <t>MAHARASHTRA SEAMLESS LTD</t>
  </si>
  <si>
    <t>3M INDIA LTD</t>
  </si>
  <si>
    <t>SHOPPER'S STOP LTD</t>
  </si>
  <si>
    <t>PRESTIGE ESTATES PROJECTS LTD</t>
  </si>
  <si>
    <t>AMTEK INDIA LTD</t>
  </si>
  <si>
    <t>PERSISTENT SYSTEMS LTD</t>
  </si>
  <si>
    <t>VST INDUSTRIES LTD</t>
  </si>
  <si>
    <t>PFIZER LTD</t>
  </si>
  <si>
    <t>GODFREY PHILLIPS INDIA LTD</t>
  </si>
  <si>
    <t>THE PHOENIX MILLS LTD</t>
  </si>
  <si>
    <t>BALRAMPUR CHINI MILLS LTD</t>
  </si>
  <si>
    <t>ELGI EQUIPMENTS LTD</t>
  </si>
  <si>
    <t>MONNET ISPAT AND ENERGY LTD</t>
  </si>
  <si>
    <t>RADICO KHAITAN LTD</t>
  </si>
  <si>
    <t>CORPORATION BANK</t>
  </si>
  <si>
    <t>GATEWAY DISTRIPARKS LTD</t>
  </si>
  <si>
    <t>KEC INTERNATIONAL LTD</t>
  </si>
  <si>
    <t>GREAVES COTTON LTD</t>
  </si>
  <si>
    <t>TTK PRESTIGE LTD</t>
  </si>
  <si>
    <t>ANANT RAJ INDUSTRIES LTD</t>
  </si>
  <si>
    <t>ECLERX SERVICES LTD</t>
  </si>
  <si>
    <t>FUTURE VENTURES INDIA LTD</t>
  </si>
  <si>
    <t>BERGER PAINTS (I) LTD</t>
  </si>
  <si>
    <t>ICRA LTD</t>
  </si>
  <si>
    <t>CENTRAL BANK OF INDIA</t>
  </si>
  <si>
    <t>GVK POWER &amp; INFRASTRUCTURE LTD</t>
  </si>
  <si>
    <t>BAJAJ HINDUSTHAN LTD</t>
  </si>
  <si>
    <t>NCC LTD</t>
  </si>
  <si>
    <t>RUCHI SOYA INDUSTRIES LTD</t>
  </si>
  <si>
    <t>NEYVELI LIGNITE CORPORATION LTD</t>
  </si>
  <si>
    <t>ABAN OFFSHORE LTD</t>
  </si>
  <si>
    <t>UNICHEM LABORATORIES LTD</t>
  </si>
  <si>
    <t>ALSTOM INDIA LTD</t>
  </si>
  <si>
    <t>D B REALTY LTD</t>
  </si>
  <si>
    <t>ORIENT PAPER &amp; INDUSTRIES LTD</t>
  </si>
  <si>
    <t>ESSAR OIL LTD</t>
  </si>
  <si>
    <t>AMTEK AUTO LTD</t>
  </si>
  <si>
    <t>SHIPPING CORPORATION OF INDIA LTD</t>
  </si>
  <si>
    <t>WYETH LTD</t>
  </si>
  <si>
    <t>TATA COFFEE LTD</t>
  </si>
  <si>
    <t>JSW ISPAT STEEL LTD</t>
  </si>
  <si>
    <t>NAVA BHARAT VENTURES LTD</t>
  </si>
  <si>
    <t>GILLETTE INDIA LTD</t>
  </si>
  <si>
    <t>MAHINDRA LIFESPACE DEVELOPERS LTD</t>
  </si>
  <si>
    <t>LANCO INFRATECH LTD</t>
  </si>
  <si>
    <t>WHIRLPOOL OF INDIA LTD</t>
  </si>
  <si>
    <t>TVS MOTOR COMPANY LTD</t>
  </si>
  <si>
    <t>COX &amp; KINGS LTD</t>
  </si>
  <si>
    <t>FORTIS HEALTHCARE LTD</t>
  </si>
  <si>
    <t>WABCO INDIA LTD</t>
  </si>
  <si>
    <t>BASF INDIA LTD</t>
  </si>
  <si>
    <t>HT MEDIA LTD</t>
  </si>
  <si>
    <t>DELTA CORP LTD</t>
  </si>
  <si>
    <t>BIRLA CORPORATION LTD</t>
  </si>
  <si>
    <t>GUJARAT NARMADA VALLEY FERTILIZER COMPANY LTD</t>
  </si>
  <si>
    <t>BALLARPUR INDUSTRIES LTD</t>
  </si>
  <si>
    <t>PAPER</t>
  </si>
  <si>
    <t>KAJARIA CERAMICS LTD</t>
  </si>
  <si>
    <t>MAHANAGAR TELEPHONE NIGAM LTD</t>
  </si>
  <si>
    <t>ABG SHIPYARD LTD</t>
  </si>
  <si>
    <t>EDUCOMP SOLUTIONS LTD</t>
  </si>
  <si>
    <t>DEVELOPMENT CREDIT BANK LTD</t>
  </si>
  <si>
    <t>SKS MICROFINANCE LTD</t>
  </si>
  <si>
    <t>BAJAJ ELECTRICALS LTD</t>
  </si>
  <si>
    <t>LAKSHMI VILAS BANK LTD</t>
  </si>
  <si>
    <t>STATE BANK OF BIKANER AND JAIPUR</t>
  </si>
  <si>
    <t>TATA INVESTMENT CORPORATION LTD</t>
  </si>
  <si>
    <t>DEEPAK FERTILIZERS AND PETROCHEMICALS CORPORATION LTD</t>
  </si>
  <si>
    <t>JSL STAINLESS LTD</t>
  </si>
  <si>
    <t>SRF LTD</t>
  </si>
  <si>
    <t>CLARIANT CHEMICALS (INDIA) LTD</t>
  </si>
  <si>
    <t>PRISM CEMENT LTD</t>
  </si>
  <si>
    <t>CHENNAI PETROLEUM CORPORATION LTD</t>
  </si>
  <si>
    <t>ERA INFRA ENGINEERING LTD</t>
  </si>
  <si>
    <t>GRAPHITE INDIA LTD</t>
  </si>
  <si>
    <t>STATE BANK OF TRAVANCORE</t>
  </si>
  <si>
    <t>ALOK INDUSTRIES LTD</t>
  </si>
  <si>
    <t>SUNTECK REALTY LTD</t>
  </si>
  <si>
    <t>ATUL LTD</t>
  </si>
  <si>
    <t>ROLTA INDIA LTD</t>
  </si>
  <si>
    <t>SREI INFRASTRUCTURE FINANCE LTD</t>
  </si>
  <si>
    <t>JET AIRWAYS (INDIA) LTD</t>
  </si>
  <si>
    <t>POLARIS FINANCIAL TECHNOLOGY LTD</t>
  </si>
  <si>
    <t>GUJARAT ALKALIES AND CHEMICALS LTD</t>
  </si>
  <si>
    <t>KALPATARU POWER TRANSMISSION LTD</t>
  </si>
  <si>
    <t>PRAJ INDUSTRIES LTD</t>
  </si>
  <si>
    <t>BLUE DART EXPRESS LTD</t>
  </si>
  <si>
    <t>HINDUSTAN CONSTRUCTION COMPANY LTD</t>
  </si>
  <si>
    <t>INDIABULLS POWER LTD</t>
  </si>
  <si>
    <t>BEML LTD</t>
  </si>
  <si>
    <t>HIMACHAL FUTURISTIC COMMUNICATIONS LTD</t>
  </si>
  <si>
    <t>TELECOM -  EQUIPMENT &amp; ACCESSORIES</t>
  </si>
  <si>
    <t>CHOLAMANDALAM INVESTMENT AND FINANCE COMPANY LTD</t>
  </si>
  <si>
    <t>HINDUSTAN OIL EXPLORATION COMPANY LTD</t>
  </si>
  <si>
    <t>RELIGARE ENTERPRISES LTD</t>
  </si>
  <si>
    <t>STERLITE TECHNOLOGIES LTD</t>
  </si>
  <si>
    <t>NAVNEET PUBLICATIONS INDIA LTD</t>
  </si>
  <si>
    <t>FDC LTD</t>
  </si>
  <si>
    <t>JBF INDUSTRIES LTD</t>
  </si>
  <si>
    <t>TECHNO ELECTRIC &amp; ENGINEERING CO. LTD</t>
  </si>
  <si>
    <t>SUNDRAM FASTENERS LTD</t>
  </si>
  <si>
    <t>USHA MARTIN LTD</t>
  </si>
  <si>
    <t>GUJARAT NRE COKE LTD</t>
  </si>
  <si>
    <t>VIP INDUSTRIES LTD</t>
  </si>
  <si>
    <t>MERCK LTD</t>
  </si>
  <si>
    <t>REI AGRO LTD</t>
  </si>
  <si>
    <t>TAMIL NADU NEWSPRINT &amp; PAPERS LTD</t>
  </si>
  <si>
    <t>KESORAM INDUSTRIES LTD</t>
  </si>
  <si>
    <t>ADVANTA INDIA LTD</t>
  </si>
  <si>
    <t>ZYDUS WELLNESS LTD</t>
  </si>
  <si>
    <t>BANNARI AMMAN SUGARS LTD</t>
  </si>
  <si>
    <t>HCL INFOSYSTEMS LTD</t>
  </si>
  <si>
    <t>HARDWARE</t>
  </si>
  <si>
    <t>DHANLAXMI BANK LTD</t>
  </si>
  <si>
    <t>ASAHI INDIA GLASS LTD</t>
  </si>
  <si>
    <t>FUTURE CAPITAL HOLDINGS LTD</t>
  </si>
  <si>
    <t>ESCORTS LTD</t>
  </si>
  <si>
    <t>ORCHID CHEMICALS &amp; PHARMACEUTICALS LTD</t>
  </si>
  <si>
    <t>AGRO TECH FOODS LTD</t>
  </si>
  <si>
    <t>SIMPLEX INFRASTRUCTURES LTD</t>
  </si>
  <si>
    <t>PARSVNATH DEVELOPERS LTD</t>
  </si>
  <si>
    <t>DCM SHRIRAM CONSOLIDATED LTD</t>
  </si>
  <si>
    <t>HONEYWELL AUTOMATION INDIA LTD</t>
  </si>
  <si>
    <t>ARSHIYA INTERNATIONAL LTD</t>
  </si>
  <si>
    <t>GEOMETRIC LTD</t>
  </si>
  <si>
    <t>UFLEX LTD</t>
  </si>
  <si>
    <t>BF UTILITIES LTD</t>
  </si>
  <si>
    <t>KSK ENERGY VENTURES LTD</t>
  </si>
  <si>
    <t>INGERSOLL RAND (INDIA) LTD</t>
  </si>
  <si>
    <t>INNOVENTIVE INDUSTRIES LTD</t>
  </si>
  <si>
    <t>BALMER LAWRIE &amp; COMPANY LTD</t>
  </si>
  <si>
    <t>HEG LTD</t>
  </si>
  <si>
    <t>SHASUN PHARMACEUTICALS LTD</t>
  </si>
  <si>
    <t>ELECTROSTEEL CASTINGS LTD</t>
  </si>
  <si>
    <t>FINOLEX INDUSTRIES LTD</t>
  </si>
  <si>
    <t>UNITED BREWERIES (HOLDINGS) LTD</t>
  </si>
  <si>
    <t>ASTRAZENECA PHARMA INDIA LTD</t>
  </si>
  <si>
    <t>TATA ELXSI LTD</t>
  </si>
  <si>
    <t>BOC INDIA LTD</t>
  </si>
  <si>
    <t>PRAKASH INDUSTRIES LTD</t>
  </si>
  <si>
    <t>BGR ENERGY SYSTEMS LTD</t>
  </si>
  <si>
    <t>PRIME FOCUS LTD</t>
  </si>
  <si>
    <t>NIIT LTD</t>
  </si>
  <si>
    <t>MANGALORE CHEMICALS &amp; FERTILIZERS LTD</t>
  </si>
  <si>
    <t>GUJARAT INDUSTRIES POWER COMPANY LTD</t>
  </si>
  <si>
    <t>HOTEL LEELA VENTURE LTD</t>
  </si>
  <si>
    <t>ORBIT CORPORATION LTD</t>
  </si>
  <si>
    <t>ENTERTAINMENT NETWORK (INDIA) LTD</t>
  </si>
  <si>
    <t>AARTI INDUSTRIES LTD</t>
  </si>
  <si>
    <t>EROS INTERNATIONAL MEDIA LTD</t>
  </si>
  <si>
    <t>RELIANCE INDUSTRIAL INFRASTRUCTURE LTD</t>
  </si>
  <si>
    <t>GAMMON INDIA LTD</t>
  </si>
  <si>
    <t>NOIDA TOLL BRIDGE COMPANY LTD</t>
  </si>
  <si>
    <t>GHCL LTD</t>
  </si>
  <si>
    <t>JM FINANCIAL LTD</t>
  </si>
  <si>
    <t>BRIGADE ENTERPRISES LTD</t>
  </si>
  <si>
    <t>MERCATOR LTD</t>
  </si>
  <si>
    <t>HSIL LTD</t>
  </si>
  <si>
    <t>VESUVIUS INDIA LTD</t>
  </si>
  <si>
    <t>MOTILAL OSWAL FINANCIAL SERVICES LTD</t>
  </si>
  <si>
    <t>SHANTHI GEARS LTD</t>
  </si>
  <si>
    <t>MONSANTO INDIA LTD</t>
  </si>
  <si>
    <t>DISHMAN PHARMACEUTICALS AND CHEMICALS LTD</t>
  </si>
  <si>
    <t>FINOLEX CABLES LTD</t>
  </si>
  <si>
    <t>OMAXE LTD</t>
  </si>
  <si>
    <t>MANDHANA INDUSTRIES LTD</t>
  </si>
  <si>
    <t>J.KUMAR INFRAPROJECTS LTD</t>
  </si>
  <si>
    <t>DCW LTD</t>
  </si>
  <si>
    <t>TATA SPONGE IRON LTD</t>
  </si>
  <si>
    <t>KCP LTD</t>
  </si>
  <si>
    <t>ELDER PHARMACEUTICALS LTD</t>
  </si>
  <si>
    <t>ALLCARGO LOGISTICS LTD</t>
  </si>
  <si>
    <t>ZENSAR TECHNOLOGIES LTD</t>
  </si>
  <si>
    <t>CENTURY PLYBOARDS (INDIA) LTD</t>
  </si>
  <si>
    <t>FEDERAL-MOGUL GOETZE (INDIA) LTD.</t>
  </si>
  <si>
    <t>JINDAL SOUTH WEST HOLDINGS LTD</t>
  </si>
  <si>
    <t>WEST COAST PAPER MILLS LTD</t>
  </si>
  <si>
    <t>JAI CORP LTD</t>
  </si>
  <si>
    <t>THOMAS COOK  (INDIA)  LTD</t>
  </si>
  <si>
    <t>JK TYRE &amp; INDUSTRIES LTD</t>
  </si>
  <si>
    <t>INDIA GLYCOLS LTD</t>
  </si>
  <si>
    <t>KSB PUMPS LTD</t>
  </si>
  <si>
    <t>SWARAJ ENGINES LTD</t>
  </si>
  <si>
    <t>JYOTI STRUCTURES LTD</t>
  </si>
  <si>
    <t>JB CHEMICALS &amp; PHARMACEUTICALS LTD</t>
  </si>
  <si>
    <t>RAMCO INDUSTRIES LTD</t>
  </si>
  <si>
    <t>GAMMON INFRASTRUCTURE PROJECTS LTD</t>
  </si>
  <si>
    <t>ANSAL PROPERTIES &amp; INFRASTRUCTURE LTD</t>
  </si>
  <si>
    <t>ESSEL PROPACK LTD</t>
  </si>
  <si>
    <t>OSWAL CHEMICALS &amp; FERTILIZERS LTD</t>
  </si>
  <si>
    <t>BOMBAY RAYON FASHIONS LTD</t>
  </si>
  <si>
    <t>S. KUMARS NATIONWIDE LTD</t>
  </si>
  <si>
    <t>KARUTURI GLOBAL LTD</t>
  </si>
  <si>
    <t>PATEL ENGINEERING LTD</t>
  </si>
  <si>
    <t>JINDAL POLY FILMS LTD</t>
  </si>
  <si>
    <t>MAN INFRACONSTRUCTION LTD</t>
  </si>
  <si>
    <t>RASHTRIYA CHEMICALS AND FERTILIZERS LTD</t>
  </si>
  <si>
    <t>UTTAM GALVA STEELS LTD</t>
  </si>
  <si>
    <t>FIRSTSOURCE SOLUTIONS LTD</t>
  </si>
  <si>
    <t>TD POWER SYSTEMS LTD</t>
  </si>
  <si>
    <t>SUPREME PETROCHEM LTD</t>
  </si>
  <si>
    <t>VENKY'S (INDIA) LTD</t>
  </si>
  <si>
    <t>HUBTOWN LTD</t>
  </si>
  <si>
    <t>BOMBAY BURMAH TRADING CORPORATION LTD</t>
  </si>
  <si>
    <t>LOVABLE LINGERIE LTD</t>
  </si>
  <si>
    <t>THE TINPLATE COMPANY OF INDIA LTD</t>
  </si>
  <si>
    <t>MASTEK LTD</t>
  </si>
  <si>
    <t>APTECH LTD</t>
  </si>
  <si>
    <t>SUPREME INFRASTRUCTURE INDIA LTD</t>
  </si>
  <si>
    <t>CENTURY ENKA LTD</t>
  </si>
  <si>
    <t>PSL LTD</t>
  </si>
  <si>
    <t>GREAT OFFSHORE LTD</t>
  </si>
  <si>
    <t>GEOJIT BNP PARIBAS FINANCIAL SERVICES LTD</t>
  </si>
  <si>
    <t>TREE HOUSE EDUCATION &amp; ACCESSORIES LTD</t>
  </si>
  <si>
    <t>DIVERSIFIED CONSUMER SERVICES</t>
  </si>
  <si>
    <t>ESAB INDIA LTD</t>
  </si>
  <si>
    <t>GATI LTD</t>
  </si>
  <si>
    <t>TULIP TELECOM LTD</t>
  </si>
  <si>
    <t>SHRENUJ &amp; COMPANY LTD</t>
  </si>
  <si>
    <t>DYNAMATIC TECHNOLOGIES LTD</t>
  </si>
  <si>
    <t>SHREE ASHTAVINAYAK CINE VISION LTD</t>
  </si>
  <si>
    <t>AUTOMOTIVE AXLES LTD</t>
  </si>
  <si>
    <t>K S OILS LTD</t>
  </si>
  <si>
    <t>SUJANA TOWER LTD</t>
  </si>
  <si>
    <t>HIMATSINGKA SEIDE LTD</t>
  </si>
  <si>
    <t>PURAVANKARA PROJECTS LTD</t>
  </si>
  <si>
    <t>IL&amp;FS ENGINEERING AND CONSTRUCTION COMPANY LTD</t>
  </si>
  <si>
    <t>INDRAPRASTHA MEDICAL CORPORATION LTD</t>
  </si>
  <si>
    <t>FLEXITUFF INTERNATIONAL LIMITED</t>
  </si>
  <si>
    <t>JAI BALAJI INDUSTRIES LTD</t>
  </si>
  <si>
    <t>INDIABULLS SECURITIES LTD</t>
  </si>
  <si>
    <t>VARUN SHIPPING COMPANY LTD</t>
  </si>
  <si>
    <t>RAMKY INFRASTRUCTURE LTD</t>
  </si>
  <si>
    <t>AUTOLINE INDUSTRIES LTD</t>
  </si>
  <si>
    <t>CAN FIN HOMES LTD</t>
  </si>
  <si>
    <t>FRESENIUS KABI ONCOLOGY LTD</t>
  </si>
  <si>
    <t>DREDGING CORPORATION OF INDIA LTD</t>
  </si>
  <si>
    <t>ENGINEERING SERVICES</t>
  </si>
  <si>
    <t>ZODIAC CLOTHING COMPANY LTD</t>
  </si>
  <si>
    <t>SONATA SOFTWARE LTD</t>
  </si>
  <si>
    <t>GTL LTD</t>
  </si>
  <si>
    <t>ORIENTAL HOTELS LTD</t>
  </si>
  <si>
    <t>BANCO PRODUCTS (I) LTD</t>
  </si>
  <si>
    <t>NILKAMAL LTD</t>
  </si>
  <si>
    <t>INDO RAMA SYNTHETICS (INDIA) LTD</t>
  </si>
  <si>
    <t>UNITY INFRAPROJECTS LTD</t>
  </si>
  <si>
    <t>SONA KOYO STEERING SYSTEMS LTD</t>
  </si>
  <si>
    <t>SHRI LAKSHMI COTSYN LTD</t>
  </si>
  <si>
    <t>BHANSALI ENGINEERING POLYMERS LTD</t>
  </si>
  <si>
    <t>IND-SWIFT LABORATORIES LTD</t>
  </si>
  <si>
    <t>KWALITY DAIRY (INDIA) LTD</t>
  </si>
  <si>
    <t>STERLING BIOTECH LTD</t>
  </si>
  <si>
    <t>KEMROCK INDUSTRIES AND EXPORTS LTD</t>
  </si>
  <si>
    <t>DECCAN CHRONICLE HOLDINGS LTD</t>
  </si>
</sst>
</file>

<file path=xl/styles.xml><?xml version="1.0" encoding="utf-8"?>
<styleSheet xmlns="http://schemas.openxmlformats.org/spreadsheetml/2006/main">
  <numFmts count="20">
    <numFmt numFmtId="43" formatCode="_(* #,##0.00_);_(* \(#,##0.00\);_(* &quot;-&quot;??_);_(@_)"/>
    <numFmt numFmtId="164" formatCode="_ * #,##0_)_£_ ;_ * \(#,##0\)_£_ ;_ * &quot;-&quot;??_)_£_ ;_ @_ "/>
    <numFmt numFmtId="165" formatCode="_(* #,##0_);_(* \(#,##0\);_(* &quot;-&quot;??_);_(@_)"/>
    <numFmt numFmtId="166" formatCode="_(* #,##0.0000_);_(* \(#,##0.0000\);_(* &quot;-&quot;??_);_(@_)"/>
    <numFmt numFmtId="167" formatCode="_(* #,##0.000000_);_(* \(#,##0.000000\);_(* &quot;-&quot;??_);_(@_)"/>
    <numFmt numFmtId="168" formatCode="_(* #,##0.0000000_);_(* \(#,##0.0000000\);_(* &quot;-&quot;??_);_(@_)"/>
    <numFmt numFmtId="169" formatCode="_(* #,##0.00000_);_(* \(#,##0.00000\);_(* &quot;-&quot;??_);_(@_)"/>
    <numFmt numFmtId="170" formatCode="#,##0.000000"/>
    <numFmt numFmtId="171" formatCode="0.0000000"/>
    <numFmt numFmtId="172" formatCode="0.000000"/>
    <numFmt numFmtId="173" formatCode="_(* #,##0.00000000_);_(* \(#,##0.00000000\);_(* &quot;-&quot;??_);_(@_)"/>
    <numFmt numFmtId="174" formatCode="#,##0.0000000"/>
    <numFmt numFmtId="175" formatCode="0.00000%"/>
    <numFmt numFmtId="176" formatCode="_-* #,##0.00_-;\-* #,##0.00_-;_-* &quot;-&quot;??_-;_-@_-"/>
    <numFmt numFmtId="177" formatCode="_-* #,##0_-;\-* #,##0_-;_-* &quot;-&quot;??_-;_-@_-"/>
    <numFmt numFmtId="178" formatCode="#,##0;\(#,##0\)"/>
    <numFmt numFmtId="179" formatCode="#,##0.00;\(#,##0.00\)"/>
    <numFmt numFmtId="180" formatCode="#,##0.0000_);[Red]\(#,##0.0000\)"/>
    <numFmt numFmtId="181" formatCode="#0.000000;\(#0.000000\)"/>
    <numFmt numFmtId="182" formatCode="\^"/>
  </numFmts>
  <fonts count="36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Trebuchet MS"/>
      <family val="2"/>
    </font>
    <font>
      <sz val="10"/>
      <name val="Trebuchet MS"/>
      <family val="2"/>
    </font>
    <font>
      <b/>
      <sz val="10"/>
      <name val="Cambria"/>
      <family val="1"/>
    </font>
    <font>
      <sz val="10"/>
      <name val="Cambria"/>
      <family val="1"/>
    </font>
    <font>
      <b/>
      <sz val="14"/>
      <name val="Times New Roman"/>
      <family val="1"/>
    </font>
    <font>
      <b/>
      <sz val="10"/>
      <name val="Arial"/>
      <family val="2"/>
    </font>
    <font>
      <sz val="10"/>
      <color indexed="9"/>
      <name val="Cambria"/>
      <family val="1"/>
    </font>
    <font>
      <b/>
      <sz val="10"/>
      <color indexed="8"/>
      <name val="Trebuchet MS"/>
      <family val="2"/>
    </font>
    <font>
      <sz val="10"/>
      <color indexed="8"/>
      <name val="Trebuchet MS"/>
      <family val="2"/>
    </font>
    <font>
      <b/>
      <sz val="20"/>
      <color indexed="8"/>
      <name val="Trebuchet MS"/>
      <family val="2"/>
    </font>
    <font>
      <b/>
      <sz val="18"/>
      <color indexed="8"/>
      <name val="Trebuchet MS"/>
      <family val="2"/>
    </font>
    <font>
      <sz val="10"/>
      <name val="Arial"/>
      <family val="2"/>
    </font>
    <font>
      <sz val="8"/>
      <name val="Arial"/>
      <family val="2"/>
    </font>
    <font>
      <b/>
      <sz val="10"/>
      <color indexed="18"/>
      <name val="Cambria"/>
      <family val="1"/>
    </font>
    <font>
      <sz val="10"/>
      <name val="Calibri"/>
      <family val="2"/>
    </font>
    <font>
      <b/>
      <sz val="10"/>
      <name val="Calibri"/>
      <family val="2"/>
    </font>
    <font>
      <sz val="10"/>
      <color indexed="61"/>
      <name val="Cambria"/>
      <family val="1"/>
    </font>
    <font>
      <sz val="8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indexed="72"/>
      <name val="Trebuchet MS"/>
      <family val="2"/>
    </font>
    <font>
      <sz val="10"/>
      <color indexed="72"/>
      <name val="Trebuchet MS"/>
      <family val="2"/>
    </font>
    <font>
      <b/>
      <sz val="10"/>
      <color indexed="63"/>
      <name val="Trebuchet MS"/>
      <family val="2"/>
    </font>
    <font>
      <sz val="10"/>
      <color indexed="63"/>
      <name val="Trebuchet MS"/>
      <family val="2"/>
    </font>
    <font>
      <sz val="11"/>
      <color indexed="63"/>
      <name val="Trebuchet MS"/>
      <family val="2"/>
    </font>
    <font>
      <sz val="9"/>
      <color indexed="72"/>
      <name val="Arial"/>
      <family val="2"/>
    </font>
    <font>
      <b/>
      <sz val="10"/>
      <color theme="1"/>
      <name val="Trebuchet MS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u/>
      <sz val="11"/>
      <color theme="1"/>
      <name val="Calibri"/>
      <family val="2"/>
      <scheme val="minor"/>
    </font>
    <font>
      <sz val="10"/>
      <color theme="1"/>
      <name val="Trebuchet MS"/>
      <family val="2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theme="0" tint="-0.14996795556505021"/>
      </bottom>
      <diagonal/>
    </border>
    <border>
      <left style="medium">
        <color indexed="64"/>
      </left>
      <right style="medium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medium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medium">
        <color indexed="64"/>
      </right>
      <top/>
      <bottom style="thin">
        <color theme="0" tint="-0.14996795556505021"/>
      </bottom>
      <diagonal/>
    </border>
    <border>
      <left/>
      <right style="thin">
        <color indexed="8"/>
      </right>
      <top/>
      <bottom/>
      <diagonal/>
    </border>
    <border>
      <left style="medium">
        <color indexed="64"/>
      </left>
      <right/>
      <top style="thin">
        <color theme="0" tint="-0.14996795556505021"/>
      </top>
      <bottom/>
      <diagonal/>
    </border>
    <border>
      <left style="medium">
        <color indexed="64"/>
      </left>
      <right style="medium">
        <color indexed="64"/>
      </right>
      <top style="thin">
        <color theme="0" tint="-0.14996795556505021"/>
      </top>
      <bottom style="medium">
        <color indexed="64"/>
      </bottom>
      <diagonal/>
    </border>
    <border>
      <left/>
      <right style="medium">
        <color indexed="64"/>
      </right>
      <top style="thin">
        <color theme="0" tint="-0.14996795556505021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theme="0" tint="-0.14996795556505021"/>
      </top>
      <bottom/>
      <diagonal/>
    </border>
    <border>
      <left/>
      <right style="medium">
        <color indexed="64"/>
      </right>
      <top style="thin">
        <color theme="0" tint="-0.14996795556505021"/>
      </top>
      <bottom/>
      <diagonal/>
    </border>
  </borders>
  <cellStyleXfs count="8">
    <xf numFmtId="0" fontId="0" fillId="0" borderId="0"/>
    <xf numFmtId="0" fontId="3" fillId="0" borderId="0"/>
    <xf numFmtId="43" fontId="1" fillId="0" borderId="0" applyFont="0" applyFill="0" applyBorder="0" applyAlignment="0" applyProtection="0"/>
    <xf numFmtId="0" fontId="15" fillId="0" borderId="0"/>
    <xf numFmtId="0" fontId="3" fillId="0" borderId="0"/>
    <xf numFmtId="9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9" fontId="22" fillId="0" borderId="0" applyFont="0" applyFill="0" applyBorder="0" applyAlignment="0" applyProtection="0"/>
  </cellStyleXfs>
  <cellXfs count="385">
    <xf numFmtId="0" fontId="0" fillId="0" borderId="0" xfId="0"/>
    <xf numFmtId="0" fontId="0" fillId="0" borderId="0" xfId="0" applyBorder="1"/>
    <xf numFmtId="0" fontId="4" fillId="0" borderId="0" xfId="0" applyFont="1" applyBorder="1"/>
    <xf numFmtId="0" fontId="5" fillId="0" borderId="0" xfId="0" applyFont="1" applyBorder="1"/>
    <xf numFmtId="0" fontId="6" fillId="0" borderId="0" xfId="0" applyFont="1" applyFill="1" applyBorder="1"/>
    <xf numFmtId="0" fontId="6" fillId="0" borderId="0" xfId="0" applyFont="1" applyFill="1" applyBorder="1" applyAlignment="1"/>
    <xf numFmtId="4" fontId="0" fillId="0" borderId="0" xfId="0" applyNumberFormat="1" applyBorder="1"/>
    <xf numFmtId="43" fontId="5" fillId="0" borderId="0" xfId="2" applyFont="1" applyFill="1" applyBorder="1" applyAlignment="1" applyProtection="1">
      <alignment horizontal="right"/>
      <protection locked="0"/>
    </xf>
    <xf numFmtId="43" fontId="0" fillId="0" borderId="0" xfId="0" applyNumberFormat="1" applyBorder="1"/>
    <xf numFmtId="166" fontId="5" fillId="0" borderId="0" xfId="2" applyNumberFormat="1" applyFont="1" applyFill="1" applyBorder="1" applyAlignment="1"/>
    <xf numFmtId="166" fontId="7" fillId="0" borderId="0" xfId="2" quotePrefix="1" applyNumberFormat="1" applyFont="1" applyFill="1" applyBorder="1" applyAlignment="1"/>
    <xf numFmtId="43" fontId="5" fillId="0" borderId="0" xfId="2" applyFont="1" applyFill="1" applyBorder="1" applyAlignment="1">
      <alignment horizontal="right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7" fillId="0" borderId="4" xfId="0" applyFont="1" applyFill="1" applyBorder="1"/>
    <xf numFmtId="0" fontId="0" fillId="0" borderId="5" xfId="0" applyBorder="1"/>
    <xf numFmtId="0" fontId="6" fillId="0" borderId="0" xfId="4" applyFont="1" applyFill="1" applyBorder="1"/>
    <xf numFmtId="0" fontId="5" fillId="0" borderId="0" xfId="4" applyFont="1" applyFill="1" applyBorder="1" applyProtection="1">
      <protection locked="0"/>
    </xf>
    <xf numFmtId="0" fontId="5" fillId="0" borderId="0" xfId="4" applyFont="1" applyFill="1" applyBorder="1"/>
    <xf numFmtId="167" fontId="5" fillId="0" borderId="0" xfId="2" applyNumberFormat="1" applyFont="1" applyFill="1" applyBorder="1" applyAlignment="1">
      <alignment horizontal="right"/>
    </xf>
    <xf numFmtId="0" fontId="5" fillId="0" borderId="0" xfId="0" applyFont="1" applyBorder="1" applyAlignment="1">
      <alignment horizontal="right"/>
    </xf>
    <xf numFmtId="166" fontId="5" fillId="0" borderId="0" xfId="2" applyNumberFormat="1" applyFont="1" applyBorder="1" applyAlignment="1">
      <alignment horizontal="right"/>
    </xf>
    <xf numFmtId="166" fontId="5" fillId="0" borderId="0" xfId="2" applyNumberFormat="1" applyFont="1" applyBorder="1"/>
    <xf numFmtId="168" fontId="5" fillId="0" borderId="0" xfId="2" applyNumberFormat="1" applyFont="1" applyBorder="1"/>
    <xf numFmtId="167" fontId="5" fillId="0" borderId="0" xfId="2" applyNumberFormat="1" applyFont="1" applyFill="1" applyBorder="1"/>
    <xf numFmtId="43" fontId="5" fillId="0" borderId="0" xfId="2" applyNumberFormat="1" applyFont="1" applyFill="1" applyBorder="1"/>
    <xf numFmtId="0" fontId="5" fillId="0" borderId="6" xfId="0" applyFont="1" applyBorder="1"/>
    <xf numFmtId="164" fontId="4" fillId="0" borderId="7" xfId="2" applyNumberFormat="1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center" vertical="top" wrapText="1"/>
    </xf>
    <xf numFmtId="0" fontId="5" fillId="0" borderId="9" xfId="0" applyFont="1" applyBorder="1"/>
    <xf numFmtId="0" fontId="0" fillId="0" borderId="9" xfId="0" applyBorder="1"/>
    <xf numFmtId="0" fontId="0" fillId="0" borderId="10" xfId="0" applyBorder="1"/>
    <xf numFmtId="0" fontId="0" fillId="0" borderId="6" xfId="0" applyBorder="1"/>
    <xf numFmtId="43" fontId="5" fillId="0" borderId="6" xfId="2" applyFont="1" applyFill="1" applyBorder="1" applyAlignment="1">
      <alignment horizontal="right"/>
    </xf>
    <xf numFmtId="0" fontId="0" fillId="0" borderId="11" xfId="0" applyBorder="1"/>
    <xf numFmtId="0" fontId="0" fillId="0" borderId="12" xfId="0" applyBorder="1"/>
    <xf numFmtId="10" fontId="0" fillId="0" borderId="10" xfId="0" applyNumberFormat="1" applyBorder="1"/>
    <xf numFmtId="10" fontId="5" fillId="0" borderId="10" xfId="0" applyNumberFormat="1" applyFont="1" applyBorder="1"/>
    <xf numFmtId="0" fontId="5" fillId="0" borderId="9" xfId="0" applyFont="1" applyFill="1" applyBorder="1"/>
    <xf numFmtId="10" fontId="4" fillId="0" borderId="10" xfId="0" applyNumberFormat="1" applyFont="1" applyFill="1" applyBorder="1"/>
    <xf numFmtId="39" fontId="0" fillId="0" borderId="10" xfId="0" applyNumberFormat="1" applyBorder="1"/>
    <xf numFmtId="43" fontId="0" fillId="0" borderId="10" xfId="2" applyFont="1" applyBorder="1"/>
    <xf numFmtId="0" fontId="5" fillId="0" borderId="12" xfId="0" applyFont="1" applyFill="1" applyBorder="1"/>
    <xf numFmtId="10" fontId="4" fillId="0" borderId="11" xfId="2" applyNumberFormat="1" applyFont="1" applyFill="1" applyBorder="1"/>
    <xf numFmtId="0" fontId="0" fillId="0" borderId="13" xfId="0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3" xfId="0" applyFont="1" applyFill="1" applyBorder="1"/>
    <xf numFmtId="0" fontId="0" fillId="0" borderId="13" xfId="0" applyBorder="1"/>
    <xf numFmtId="0" fontId="5" fillId="0" borderId="14" xfId="0" applyFont="1" applyFill="1" applyBorder="1"/>
    <xf numFmtId="0" fontId="5" fillId="0" borderId="13" xfId="0" applyFont="1" applyBorder="1"/>
    <xf numFmtId="0" fontId="4" fillId="0" borderId="13" xfId="0" applyFont="1" applyBorder="1"/>
    <xf numFmtId="0" fontId="4" fillId="0" borderId="13" xfId="0" applyFont="1" applyFill="1" applyBorder="1"/>
    <xf numFmtId="0" fontId="4" fillId="0" borderId="14" xfId="0" applyFont="1" applyFill="1" applyBorder="1"/>
    <xf numFmtId="165" fontId="5" fillId="0" borderId="13" xfId="0" applyNumberFormat="1" applyFont="1" applyBorder="1"/>
    <xf numFmtId="39" fontId="0" fillId="0" borderId="13" xfId="0" applyNumberFormat="1" applyBorder="1"/>
    <xf numFmtId="43" fontId="5" fillId="0" borderId="13" xfId="2" applyFont="1" applyBorder="1"/>
    <xf numFmtId="43" fontId="4" fillId="0" borderId="13" xfId="2" applyFont="1" applyFill="1" applyBorder="1"/>
    <xf numFmtId="43" fontId="5" fillId="0" borderId="13" xfId="2" applyFont="1" applyFill="1" applyBorder="1"/>
    <xf numFmtId="43" fontId="4" fillId="0" borderId="14" xfId="2" applyFont="1" applyFill="1" applyBorder="1"/>
    <xf numFmtId="0" fontId="4" fillId="0" borderId="7" xfId="0" applyFont="1" applyFill="1" applyBorder="1" applyAlignment="1">
      <alignment horizontal="center" vertical="top" wrapText="1"/>
    </xf>
    <xf numFmtId="39" fontId="4" fillId="0" borderId="7" xfId="2" applyNumberFormat="1" applyFont="1" applyFill="1" applyBorder="1" applyAlignment="1">
      <alignment horizontal="center" vertical="top" wrapText="1"/>
    </xf>
    <xf numFmtId="10" fontId="4" fillId="0" borderId="15" xfId="5" applyNumberFormat="1" applyFont="1" applyFill="1" applyBorder="1" applyAlignment="1">
      <alignment horizontal="center" vertical="top" wrapText="1"/>
    </xf>
    <xf numFmtId="0" fontId="5" fillId="0" borderId="7" xfId="0" applyFont="1" applyFill="1" applyBorder="1"/>
    <xf numFmtId="0" fontId="4" fillId="0" borderId="7" xfId="0" applyFont="1" applyFill="1" applyBorder="1"/>
    <xf numFmtId="43" fontId="4" fillId="0" borderId="7" xfId="2" applyFont="1" applyFill="1" applyBorder="1"/>
    <xf numFmtId="10" fontId="4" fillId="0" borderId="15" xfId="0" applyNumberFormat="1" applyFont="1" applyFill="1" applyBorder="1"/>
    <xf numFmtId="0" fontId="0" fillId="0" borderId="7" xfId="0" applyBorder="1" applyAlignment="1">
      <alignment horizontal="center"/>
    </xf>
    <xf numFmtId="0" fontId="0" fillId="0" borderId="7" xfId="0" applyBorder="1"/>
    <xf numFmtId="0" fontId="2" fillId="0" borderId="7" xfId="0" applyFont="1" applyBorder="1"/>
    <xf numFmtId="43" fontId="2" fillId="0" borderId="15" xfId="2" applyFont="1" applyBorder="1"/>
    <xf numFmtId="0" fontId="2" fillId="0" borderId="13" xfId="0" applyFont="1" applyBorder="1" applyAlignment="1">
      <alignment horizontal="center"/>
    </xf>
    <xf numFmtId="0" fontId="6" fillId="0" borderId="6" xfId="0" applyFont="1" applyFill="1" applyBorder="1" applyAlignment="1"/>
    <xf numFmtId="0" fontId="0" fillId="0" borderId="16" xfId="0" applyBorder="1" applyAlignment="1">
      <alignment horizontal="center"/>
    </xf>
    <xf numFmtId="0" fontId="0" fillId="0" borderId="16" xfId="0" applyBorder="1"/>
    <xf numFmtId="0" fontId="5" fillId="0" borderId="13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10" fontId="4" fillId="0" borderId="15" xfId="2" applyNumberFormat="1" applyFont="1" applyFill="1" applyBorder="1"/>
    <xf numFmtId="0" fontId="2" fillId="0" borderId="7" xfId="0" applyFont="1" applyBorder="1" applyAlignment="1">
      <alignment horizontal="center"/>
    </xf>
    <xf numFmtId="0" fontId="4" fillId="0" borderId="7" xfId="0" applyFont="1" applyBorder="1"/>
    <xf numFmtId="43" fontId="5" fillId="0" borderId="7" xfId="2" applyFont="1" applyBorder="1"/>
    <xf numFmtId="10" fontId="5" fillId="0" borderId="15" xfId="0" applyNumberFormat="1" applyFont="1" applyBorder="1"/>
    <xf numFmtId="0" fontId="5" fillId="0" borderId="8" xfId="0" applyFont="1" applyFill="1" applyBorder="1"/>
    <xf numFmtId="43" fontId="0" fillId="0" borderId="15" xfId="2" applyFont="1" applyBorder="1"/>
    <xf numFmtId="43" fontId="0" fillId="0" borderId="7" xfId="2" applyFont="1" applyBorder="1"/>
    <xf numFmtId="0" fontId="4" fillId="0" borderId="16" xfId="0" applyFont="1" applyBorder="1"/>
    <xf numFmtId="39" fontId="0" fillId="0" borderId="16" xfId="0" applyNumberFormat="1" applyBorder="1"/>
    <xf numFmtId="39" fontId="0" fillId="0" borderId="7" xfId="0" applyNumberFormat="1" applyFill="1" applyBorder="1"/>
    <xf numFmtId="10" fontId="0" fillId="0" borderId="15" xfId="0" applyNumberFormat="1" applyFill="1" applyBorder="1"/>
    <xf numFmtId="43" fontId="5" fillId="0" borderId="7" xfId="2" applyFont="1" applyFill="1" applyBorder="1"/>
    <xf numFmtId="10" fontId="5" fillId="0" borderId="15" xfId="0" applyNumberFormat="1" applyFont="1" applyFill="1" applyBorder="1"/>
    <xf numFmtId="0" fontId="11" fillId="0" borderId="7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0" fillId="0" borderId="13" xfId="0" applyFill="1" applyBorder="1"/>
    <xf numFmtId="39" fontId="0" fillId="0" borderId="10" xfId="0" applyNumberFormat="1" applyFill="1" applyBorder="1"/>
    <xf numFmtId="0" fontId="0" fillId="0" borderId="7" xfId="0" applyFill="1" applyBorder="1"/>
    <xf numFmtId="43" fontId="7" fillId="0" borderId="6" xfId="2" applyFont="1" applyFill="1" applyBorder="1" applyAlignment="1">
      <alignment horizontal="right"/>
    </xf>
    <xf numFmtId="14" fontId="10" fillId="0" borderId="9" xfId="0" applyNumberFormat="1" applyFont="1" applyFill="1" applyBorder="1"/>
    <xf numFmtId="166" fontId="5" fillId="0" borderId="6" xfId="2" applyNumberFormat="1" applyFont="1" applyBorder="1"/>
    <xf numFmtId="164" fontId="4" fillId="0" borderId="8" xfId="2" applyNumberFormat="1" applyFont="1" applyFill="1" applyBorder="1" applyAlignment="1">
      <alignment horizontal="center" vertical="top" wrapText="1"/>
    </xf>
    <xf numFmtId="0" fontId="0" fillId="0" borderId="9" xfId="0" applyFill="1" applyBorder="1"/>
    <xf numFmtId="0" fontId="0" fillId="0" borderId="8" xfId="0" applyFill="1" applyBorder="1"/>
    <xf numFmtId="0" fontId="12" fillId="0" borderId="0" xfId="0" applyFont="1"/>
    <xf numFmtId="0" fontId="13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6" fillId="0" borderId="0" xfId="1" applyFont="1" applyAlignment="1">
      <alignment horizontal="center"/>
    </xf>
    <xf numFmtId="0" fontId="7" fillId="0" borderId="0" xfId="1" applyFont="1"/>
    <xf numFmtId="0" fontId="7" fillId="0" borderId="0" xfId="1" applyFont="1" applyAlignment="1"/>
    <xf numFmtId="167" fontId="7" fillId="0" borderId="0" xfId="1" applyNumberFormat="1" applyFont="1"/>
    <xf numFmtId="0" fontId="6" fillId="0" borderId="0" xfId="1" applyFont="1"/>
    <xf numFmtId="0" fontId="7" fillId="2" borderId="0" xfId="1" applyFont="1" applyFill="1"/>
    <xf numFmtId="15" fontId="7" fillId="0" borderId="0" xfId="1" applyNumberFormat="1" applyFont="1"/>
    <xf numFmtId="43" fontId="7" fillId="0" borderId="0" xfId="2" applyFont="1"/>
    <xf numFmtId="171" fontId="7" fillId="0" borderId="0" xfId="1" applyNumberFormat="1" applyFont="1"/>
    <xf numFmtId="169" fontId="17" fillId="0" borderId="17" xfId="2" applyNumberFormat="1" applyFont="1" applyFill="1" applyBorder="1" applyAlignment="1">
      <alignment horizontal="center"/>
    </xf>
    <xf numFmtId="43" fontId="17" fillId="0" borderId="17" xfId="2" applyFont="1" applyFill="1" applyBorder="1" applyAlignment="1">
      <alignment horizontal="center"/>
    </xf>
    <xf numFmtId="166" fontId="17" fillId="0" borderId="17" xfId="2" applyNumberFormat="1" applyFont="1" applyFill="1" applyBorder="1" applyAlignment="1">
      <alignment horizontal="center"/>
    </xf>
    <xf numFmtId="4" fontId="7" fillId="0" borderId="0" xfId="1" applyNumberFormat="1" applyFont="1"/>
    <xf numFmtId="15" fontId="17" fillId="0" borderId="17" xfId="1" applyNumberFormat="1" applyFont="1" applyFill="1" applyBorder="1" applyAlignment="1">
      <alignment horizontal="center"/>
    </xf>
    <xf numFmtId="0" fontId="17" fillId="0" borderId="17" xfId="1" applyFont="1" applyFill="1" applyBorder="1" applyAlignment="1">
      <alignment horizontal="center"/>
    </xf>
    <xf numFmtId="167" fontId="17" fillId="0" borderId="17" xfId="2" applyNumberFormat="1" applyFont="1" applyFill="1" applyBorder="1" applyAlignment="1">
      <alignment horizontal="center"/>
    </xf>
    <xf numFmtId="15" fontId="7" fillId="0" borderId="17" xfId="1" applyNumberFormat="1" applyFont="1" applyBorder="1" applyAlignment="1">
      <alignment horizontal="center"/>
    </xf>
    <xf numFmtId="43" fontId="7" fillId="0" borderId="17" xfId="2" applyFont="1" applyBorder="1"/>
    <xf numFmtId="173" fontId="7" fillId="0" borderId="17" xfId="2" applyNumberFormat="1" applyFont="1" applyBorder="1"/>
    <xf numFmtId="167" fontId="7" fillId="0" borderId="17" xfId="2" applyNumberFormat="1" applyFont="1" applyBorder="1"/>
    <xf numFmtId="170" fontId="7" fillId="0" borderId="0" xfId="1" applyNumberFormat="1" applyFont="1"/>
    <xf numFmtId="14" fontId="18" fillId="0" borderId="0" xfId="3" applyNumberFormat="1" applyFont="1" applyAlignment="1">
      <alignment horizontal="center"/>
    </xf>
    <xf numFmtId="4" fontId="19" fillId="0" borderId="0" xfId="2" applyNumberFormat="1" applyFont="1"/>
    <xf numFmtId="166" fontId="18" fillId="0" borderId="0" xfId="2" applyNumberFormat="1" applyFont="1"/>
    <xf numFmtId="0" fontId="18" fillId="0" borderId="0" xfId="3" applyFont="1" applyAlignment="1">
      <alignment horizontal="center"/>
    </xf>
    <xf numFmtId="4" fontId="18" fillId="0" borderId="0" xfId="2" applyNumberFormat="1" applyFont="1"/>
    <xf numFmtId="15" fontId="20" fillId="0" borderId="17" xfId="1" applyNumberFormat="1" applyFont="1" applyBorder="1" applyAlignment="1">
      <alignment horizontal="center"/>
    </xf>
    <xf numFmtId="167" fontId="20" fillId="0" borderId="17" xfId="2" applyNumberFormat="1" applyFont="1" applyBorder="1"/>
    <xf numFmtId="15" fontId="7" fillId="0" borderId="0" xfId="1" applyNumberFormat="1" applyFont="1" applyBorder="1" applyAlignment="1">
      <alignment horizontal="center"/>
    </xf>
    <xf numFmtId="43" fontId="7" fillId="0" borderId="0" xfId="2" applyFont="1" applyBorder="1"/>
    <xf numFmtId="167" fontId="7" fillId="0" borderId="0" xfId="2" applyNumberFormat="1" applyFont="1" applyBorder="1"/>
    <xf numFmtId="15" fontId="7" fillId="0" borderId="17" xfId="1" applyNumberFormat="1" applyFont="1" applyBorder="1"/>
    <xf numFmtId="173" fontId="7" fillId="0" borderId="17" xfId="1" applyNumberFormat="1" applyFont="1" applyBorder="1"/>
    <xf numFmtId="173" fontId="17" fillId="3" borderId="17" xfId="1" applyNumberFormat="1" applyFont="1" applyFill="1" applyBorder="1" applyAlignment="1">
      <alignment horizontal="right"/>
    </xf>
    <xf numFmtId="173" fontId="7" fillId="0" borderId="0" xfId="1" applyNumberFormat="1" applyFont="1"/>
    <xf numFmtId="0" fontId="17" fillId="0" borderId="18" xfId="1" applyFont="1" applyFill="1" applyBorder="1" applyAlignment="1">
      <alignment horizontal="left"/>
    </xf>
    <xf numFmtId="0" fontId="17" fillId="0" borderId="19" xfId="1" applyFont="1" applyFill="1" applyBorder="1" applyAlignment="1">
      <alignment horizontal="left"/>
    </xf>
    <xf numFmtId="167" fontId="17" fillId="3" borderId="17" xfId="1" applyNumberFormat="1" applyFont="1" applyFill="1" applyBorder="1" applyAlignment="1">
      <alignment horizontal="right"/>
    </xf>
    <xf numFmtId="168" fontId="17" fillId="3" borderId="17" xfId="1" applyNumberFormat="1" applyFont="1" applyFill="1" applyBorder="1" applyAlignment="1">
      <alignment horizontal="right"/>
    </xf>
    <xf numFmtId="0" fontId="7" fillId="0" borderId="0" xfId="1" applyFont="1" applyFill="1" applyAlignment="1"/>
    <xf numFmtId="0" fontId="7" fillId="3" borderId="7" xfId="1" applyFont="1" applyFill="1" applyBorder="1"/>
    <xf numFmtId="167" fontId="7" fillId="3" borderId="20" xfId="1" applyNumberFormat="1" applyFont="1" applyFill="1" applyBorder="1" applyAlignment="1">
      <alignment horizontal="center"/>
    </xf>
    <xf numFmtId="167" fontId="7" fillId="3" borderId="15" xfId="1" applyNumberFormat="1" applyFont="1" applyFill="1" applyBorder="1" applyAlignment="1">
      <alignment horizontal="center"/>
    </xf>
    <xf numFmtId="167" fontId="7" fillId="2" borderId="0" xfId="1" applyNumberFormat="1" applyFont="1" applyFill="1"/>
    <xf numFmtId="0" fontId="7" fillId="3" borderId="13" xfId="1" applyFont="1" applyFill="1" applyBorder="1"/>
    <xf numFmtId="167" fontId="7" fillId="3" borderId="0" xfId="1" applyNumberFormat="1" applyFont="1" applyFill="1" applyBorder="1"/>
    <xf numFmtId="167" fontId="7" fillId="3" borderId="10" xfId="1" applyNumberFormat="1" applyFont="1" applyFill="1" applyBorder="1"/>
    <xf numFmtId="0" fontId="7" fillId="3" borderId="14" xfId="1" applyFont="1" applyFill="1" applyBorder="1"/>
    <xf numFmtId="167" fontId="7" fillId="3" borderId="6" xfId="1" applyNumberFormat="1" applyFont="1" applyFill="1" applyBorder="1"/>
    <xf numFmtId="167" fontId="7" fillId="3" borderId="11" xfId="1" applyNumberFormat="1" applyFont="1" applyFill="1" applyBorder="1"/>
    <xf numFmtId="0" fontId="7" fillId="0" borderId="0" xfId="1" applyFont="1" applyFill="1"/>
    <xf numFmtId="4" fontId="7" fillId="0" borderId="0" xfId="1" applyNumberFormat="1" applyFont="1" applyFill="1"/>
    <xf numFmtId="167" fontId="7" fillId="0" borderId="0" xfId="1" applyNumberFormat="1" applyFont="1" applyFill="1"/>
    <xf numFmtId="170" fontId="7" fillId="0" borderId="0" xfId="1" applyNumberFormat="1" applyFont="1" applyFill="1"/>
    <xf numFmtId="4" fontId="7" fillId="0" borderId="0" xfId="5" applyNumberFormat="1" applyFont="1" applyFill="1"/>
    <xf numFmtId="175" fontId="7" fillId="0" borderId="0" xfId="5" applyNumberFormat="1" applyFont="1" applyFill="1"/>
    <xf numFmtId="172" fontId="7" fillId="0" borderId="0" xfId="1" applyNumberFormat="1" applyFont="1" applyFill="1"/>
    <xf numFmtId="15" fontId="18" fillId="0" borderId="0" xfId="3" applyNumberFormat="1" applyFont="1" applyAlignment="1">
      <alignment horizontal="center"/>
    </xf>
    <xf numFmtId="174" fontId="7" fillId="0" borderId="0" xfId="1" applyNumberFormat="1" applyFont="1"/>
    <xf numFmtId="10" fontId="4" fillId="0" borderId="7" xfId="2" applyNumberFormat="1" applyFont="1" applyFill="1" applyBorder="1"/>
    <xf numFmtId="10" fontId="5" fillId="0" borderId="7" xfId="0" applyNumberFormat="1" applyFont="1" applyBorder="1"/>
    <xf numFmtId="4" fontId="0" fillId="0" borderId="0" xfId="0" applyNumberFormat="1"/>
    <xf numFmtId="0" fontId="8" fillId="0" borderId="0" xfId="0" applyFont="1" applyFill="1" applyBorder="1" applyAlignment="1">
      <alignment horizontal="center" vertical="center" wrapText="1"/>
    </xf>
    <xf numFmtId="165" fontId="0" fillId="0" borderId="0" xfId="0" applyNumberFormat="1"/>
    <xf numFmtId="43" fontId="0" fillId="0" borderId="0" xfId="0" applyNumberFormat="1"/>
    <xf numFmtId="0" fontId="9" fillId="0" borderId="7" xfId="0" applyFont="1" applyBorder="1" applyAlignment="1"/>
    <xf numFmtId="164" fontId="4" fillId="0" borderId="7" xfId="6" applyNumberFormat="1" applyFont="1" applyFill="1" applyBorder="1" applyAlignment="1">
      <alignment horizontal="center" vertical="top" wrapText="1"/>
    </xf>
    <xf numFmtId="164" fontId="4" fillId="0" borderId="8" xfId="6" applyNumberFormat="1" applyFont="1" applyFill="1" applyBorder="1" applyAlignment="1">
      <alignment horizontal="center" vertical="top" wrapText="1"/>
    </xf>
    <xf numFmtId="39" fontId="4" fillId="0" borderId="7" xfId="6" applyNumberFormat="1" applyFont="1" applyFill="1" applyBorder="1" applyAlignment="1">
      <alignment horizontal="center" vertical="top" wrapText="1"/>
    </xf>
    <xf numFmtId="10" fontId="4" fillId="0" borderId="15" xfId="7" applyNumberFormat="1" applyFont="1" applyFill="1" applyBorder="1" applyAlignment="1">
      <alignment horizontal="center" vertical="top" wrapText="1"/>
    </xf>
    <xf numFmtId="0" fontId="25" fillId="0" borderId="21" xfId="0" applyFont="1" applyBorder="1" applyAlignment="1">
      <alignment horizontal="center" vertical="top" wrapText="1"/>
    </xf>
    <xf numFmtId="0" fontId="25" fillId="0" borderId="22" xfId="0" applyFont="1" applyBorder="1" applyAlignment="1">
      <alignment horizontal="center" vertical="top" wrapText="1"/>
    </xf>
    <xf numFmtId="176" fontId="5" fillId="0" borderId="13" xfId="6" applyNumberFormat="1" applyFont="1" applyBorder="1"/>
    <xf numFmtId="10" fontId="26" fillId="0" borderId="23" xfId="0" applyNumberFormat="1" applyFont="1" applyBorder="1" applyAlignment="1">
      <alignment horizontal="right" vertical="top" wrapText="1"/>
    </xf>
    <xf numFmtId="0" fontId="27" fillId="0" borderId="24" xfId="0" applyFont="1" applyFill="1" applyBorder="1" applyAlignment="1">
      <alignment horizontal="center"/>
    </xf>
    <xf numFmtId="0" fontId="28" fillId="0" borderId="24" xfId="0" applyFont="1" applyFill="1" applyBorder="1" applyAlignment="1">
      <alignment vertical="center"/>
    </xf>
    <xf numFmtId="177" fontId="27" fillId="0" borderId="25" xfId="6" applyNumberFormat="1" applyFont="1" applyFill="1" applyBorder="1" applyAlignment="1">
      <alignment horizontal="center" vertical="center"/>
    </xf>
    <xf numFmtId="10" fontId="26" fillId="0" borderId="24" xfId="0" applyNumberFormat="1" applyFont="1" applyBorder="1" applyAlignment="1">
      <alignment horizontal="right" vertical="top" wrapText="1"/>
    </xf>
    <xf numFmtId="0" fontId="28" fillId="0" borderId="24" xfId="0" applyFont="1" applyFill="1" applyBorder="1" applyAlignment="1">
      <alignment horizontal="center"/>
    </xf>
    <xf numFmtId="177" fontId="28" fillId="0" borderId="25" xfId="6" applyNumberFormat="1" applyFont="1" applyFill="1" applyBorder="1" applyAlignment="1">
      <alignment horizontal="right" vertical="center" wrapText="1"/>
    </xf>
    <xf numFmtId="10" fontId="28" fillId="0" borderId="24" xfId="7" applyNumberFormat="1" applyFont="1" applyFill="1" applyBorder="1" applyAlignment="1">
      <alignment horizontal="right" vertical="center" wrapText="1"/>
    </xf>
    <xf numFmtId="0" fontId="26" fillId="0" borderId="24" xfId="0" applyFont="1" applyBorder="1" applyAlignment="1">
      <alignment horizontal="center" vertical="top" wrapText="1"/>
    </xf>
    <xf numFmtId="177" fontId="5" fillId="0" borderId="13" xfId="6" applyNumberFormat="1" applyFont="1" applyBorder="1"/>
    <xf numFmtId="0" fontId="26" fillId="0" borderId="25" xfId="0" applyFont="1" applyFill="1" applyBorder="1" applyAlignment="1">
      <alignment horizontal="left" vertical="top" wrapText="1"/>
    </xf>
    <xf numFmtId="0" fontId="26" fillId="0" borderId="24" xfId="0" applyFont="1" applyFill="1" applyBorder="1" applyAlignment="1">
      <alignment horizontal="left" vertical="top" wrapText="1"/>
    </xf>
    <xf numFmtId="178" fontId="26" fillId="0" borderId="25" xfId="0" applyNumberFormat="1" applyFont="1" applyFill="1" applyBorder="1" applyAlignment="1">
      <alignment horizontal="right" vertical="top" wrapText="1"/>
    </xf>
    <xf numFmtId="176" fontId="5" fillId="0" borderId="13" xfId="6" applyNumberFormat="1" applyFont="1" applyFill="1" applyBorder="1"/>
    <xf numFmtId="10" fontId="26" fillId="0" borderId="26" xfId="0" applyNumberFormat="1" applyFont="1" applyBorder="1" applyAlignment="1">
      <alignment horizontal="right" vertical="top" wrapText="1"/>
    </xf>
    <xf numFmtId="0" fontId="29" fillId="0" borderId="7" xfId="0" applyFont="1" applyFill="1" applyBorder="1" applyAlignment="1">
      <alignment horizontal="center"/>
    </xf>
    <xf numFmtId="0" fontId="27" fillId="0" borderId="7" xfId="0" applyFont="1" applyFill="1" applyBorder="1" applyAlignment="1">
      <alignment vertical="center"/>
    </xf>
    <xf numFmtId="177" fontId="27" fillId="0" borderId="8" xfId="6" applyNumberFormat="1" applyFont="1" applyFill="1" applyBorder="1" applyAlignment="1">
      <alignment horizontal="center" vertical="center"/>
    </xf>
    <xf numFmtId="176" fontId="4" fillId="0" borderId="7" xfId="6" applyNumberFormat="1" applyFont="1" applyBorder="1"/>
    <xf numFmtId="10" fontId="27" fillId="0" borderId="15" xfId="6" applyNumberFormat="1" applyFont="1" applyFill="1" applyBorder="1" applyAlignment="1">
      <alignment vertical="center" wrapText="1"/>
    </xf>
    <xf numFmtId="0" fontId="28" fillId="0" borderId="21" xfId="0" applyFont="1" applyFill="1" applyBorder="1" applyAlignment="1">
      <alignment horizontal="center"/>
    </xf>
    <xf numFmtId="0" fontId="27" fillId="0" borderId="22" xfId="0" applyFont="1" applyFill="1" applyBorder="1" applyAlignment="1">
      <alignment vertical="center"/>
    </xf>
    <xf numFmtId="0" fontId="28" fillId="0" borderId="21" xfId="0" applyFont="1" applyFill="1" applyBorder="1" applyAlignment="1">
      <alignment horizontal="center" vertical="center"/>
    </xf>
    <xf numFmtId="177" fontId="27" fillId="0" borderId="22" xfId="6" applyNumberFormat="1" applyFont="1" applyFill="1" applyBorder="1" applyAlignment="1">
      <alignment horizontal="center" vertical="center"/>
    </xf>
    <xf numFmtId="10" fontId="27" fillId="0" borderId="27" xfId="6" applyNumberFormat="1" applyFont="1" applyFill="1" applyBorder="1" applyAlignment="1">
      <alignment vertical="center" wrapText="1"/>
    </xf>
    <xf numFmtId="0" fontId="27" fillId="0" borderId="25" xfId="0" applyFont="1" applyFill="1" applyBorder="1" applyAlignment="1">
      <alignment vertical="center"/>
    </xf>
    <xf numFmtId="0" fontId="27" fillId="0" borderId="24" xfId="0" applyFont="1" applyFill="1" applyBorder="1" applyAlignment="1">
      <alignment vertical="center"/>
    </xf>
    <xf numFmtId="177" fontId="27" fillId="0" borderId="25" xfId="6" applyNumberFormat="1" applyFont="1" applyFill="1" applyBorder="1" applyAlignment="1">
      <alignment horizontal="right" vertical="center"/>
    </xf>
    <xf numFmtId="10" fontId="27" fillId="0" borderId="26" xfId="7" applyNumberFormat="1" applyFont="1" applyFill="1" applyBorder="1" applyAlignment="1">
      <alignment horizontal="right"/>
    </xf>
    <xf numFmtId="3" fontId="30" fillId="0" borderId="28" xfId="0" applyNumberFormat="1" applyFont="1" applyFill="1" applyBorder="1" applyAlignment="1" applyProtection="1">
      <alignment horizontal="right" vertical="top" wrapText="1"/>
    </xf>
    <xf numFmtId="0" fontId="26" fillId="0" borderId="13" xfId="0" applyFont="1" applyBorder="1" applyAlignment="1">
      <alignment horizontal="center" vertical="top" wrapText="1"/>
    </xf>
    <xf numFmtId="0" fontId="26" fillId="0" borderId="0" xfId="0" applyFont="1" applyFill="1" applyBorder="1" applyAlignment="1">
      <alignment horizontal="left" vertical="top" wrapText="1"/>
    </xf>
    <xf numFmtId="0" fontId="26" fillId="0" borderId="13" xfId="0" applyFont="1" applyFill="1" applyBorder="1" applyAlignment="1">
      <alignment horizontal="left" vertical="top" wrapText="1"/>
    </xf>
    <xf numFmtId="0" fontId="28" fillId="0" borderId="7" xfId="0" applyFont="1" applyFill="1" applyBorder="1" applyAlignment="1">
      <alignment horizontal="center"/>
    </xf>
    <xf numFmtId="0" fontId="26" fillId="0" borderId="21" xfId="0" applyFont="1" applyBorder="1" applyAlignment="1">
      <alignment horizontal="center" vertical="top" wrapText="1"/>
    </xf>
    <xf numFmtId="0" fontId="26" fillId="0" borderId="22" xfId="0" applyFont="1" applyBorder="1" applyAlignment="1">
      <alignment horizontal="left" vertical="top" wrapText="1"/>
    </xf>
    <xf numFmtId="0" fontId="26" fillId="0" borderId="21" xfId="0" applyFont="1" applyBorder="1" applyAlignment="1">
      <alignment horizontal="left" vertical="top" wrapText="1"/>
    </xf>
    <xf numFmtId="178" fontId="26" fillId="0" borderId="22" xfId="0" applyNumberFormat="1" applyFont="1" applyBorder="1" applyAlignment="1">
      <alignment horizontal="right" vertical="top" wrapText="1"/>
    </xf>
    <xf numFmtId="179" fontId="26" fillId="0" borderId="21" xfId="0" applyNumberFormat="1" applyFont="1" applyBorder="1" applyAlignment="1">
      <alignment horizontal="right" vertical="top" wrapText="1"/>
    </xf>
    <xf numFmtId="10" fontId="26" fillId="0" borderId="27" xfId="0" applyNumberFormat="1" applyFont="1" applyBorder="1" applyAlignment="1">
      <alignment horizontal="right" vertical="top" wrapText="1"/>
    </xf>
    <xf numFmtId="0" fontId="27" fillId="0" borderId="24" xfId="0" quotePrefix="1" applyFont="1" applyFill="1" applyBorder="1" applyAlignment="1">
      <alignment horizontal="center"/>
    </xf>
    <xf numFmtId="0" fontId="27" fillId="0" borderId="21" xfId="0" quotePrefix="1" applyFont="1" applyFill="1" applyBorder="1" applyAlignment="1">
      <alignment horizontal="center"/>
    </xf>
    <xf numFmtId="0" fontId="4" fillId="0" borderId="22" xfId="0" applyFont="1" applyBorder="1" applyAlignment="1">
      <alignment horizontal="left" vertical="top" wrapText="1"/>
    </xf>
    <xf numFmtId="178" fontId="26" fillId="0" borderId="29" xfId="0" applyNumberFormat="1" applyFont="1" applyBorder="1" applyAlignment="1">
      <alignment horizontal="right" vertical="top" wrapText="1"/>
    </xf>
    <xf numFmtId="176" fontId="5" fillId="0" borderId="30" xfId="6" applyNumberFormat="1" applyFont="1" applyBorder="1"/>
    <xf numFmtId="176" fontId="5" fillId="0" borderId="31" xfId="6" applyNumberFormat="1" applyFont="1" applyBorder="1"/>
    <xf numFmtId="43" fontId="27" fillId="0" borderId="7" xfId="6" applyNumberFormat="1" applyFont="1" applyFill="1" applyBorder="1" applyAlignment="1">
      <alignment vertical="center" wrapText="1"/>
    </xf>
    <xf numFmtId="43" fontId="27" fillId="0" borderId="15" xfId="6" applyNumberFormat="1" applyFont="1" applyFill="1" applyBorder="1" applyAlignment="1">
      <alignment vertical="center" wrapText="1"/>
    </xf>
    <xf numFmtId="0" fontId="26" fillId="0" borderId="8" xfId="0" applyFont="1" applyBorder="1" applyAlignment="1">
      <alignment horizontal="left" vertical="top" wrapText="1"/>
    </xf>
    <xf numFmtId="0" fontId="26" fillId="0" borderId="7" xfId="0" applyFont="1" applyBorder="1" applyAlignment="1">
      <alignment horizontal="left" vertical="top" wrapText="1"/>
    </xf>
    <xf numFmtId="178" fontId="26" fillId="0" borderId="20" xfId="0" applyNumberFormat="1" applyFont="1" applyBorder="1" applyAlignment="1">
      <alignment horizontal="right" vertical="top" wrapText="1"/>
    </xf>
    <xf numFmtId="179" fontId="26" fillId="0" borderId="7" xfId="0" applyNumberFormat="1" applyFont="1" applyBorder="1" applyAlignment="1">
      <alignment horizontal="right" vertical="top" wrapText="1"/>
    </xf>
    <xf numFmtId="10" fontId="26" fillId="0" borderId="15" xfId="0" applyNumberFormat="1" applyFont="1" applyBorder="1" applyAlignment="1">
      <alignment horizontal="right" vertical="top" wrapText="1"/>
    </xf>
    <xf numFmtId="0" fontId="31" fillId="0" borderId="16" xfId="0" applyFont="1" applyBorder="1" applyAlignment="1">
      <alignment horizontal="center"/>
    </xf>
    <xf numFmtId="0" fontId="26" fillId="0" borderId="13" xfId="0" applyFont="1" applyBorder="1" applyAlignment="1">
      <alignment horizontal="left" vertical="top" wrapText="1"/>
    </xf>
    <xf numFmtId="178" fontId="26" fillId="0" borderId="0" xfId="0" applyNumberFormat="1" applyFont="1" applyBorder="1" applyAlignment="1">
      <alignment horizontal="right" vertical="top" wrapText="1"/>
    </xf>
    <xf numFmtId="179" fontId="26" fillId="0" borderId="13" xfId="0" applyNumberFormat="1" applyFont="1" applyBorder="1" applyAlignment="1">
      <alignment horizontal="right" vertical="top" wrapText="1"/>
    </xf>
    <xf numFmtId="10" fontId="26" fillId="0" borderId="10" xfId="0" applyNumberFormat="1" applyFont="1" applyBorder="1" applyAlignment="1">
      <alignment horizontal="right" vertical="top" wrapText="1"/>
    </xf>
    <xf numFmtId="178" fontId="26" fillId="0" borderId="0" xfId="0" applyNumberFormat="1" applyFont="1" applyFill="1" applyBorder="1" applyAlignment="1">
      <alignment horizontal="right" vertical="top" wrapText="1"/>
    </xf>
    <xf numFmtId="179" fontId="26" fillId="0" borderId="13" xfId="0" applyNumberFormat="1" applyFont="1" applyFill="1" applyBorder="1" applyAlignment="1">
      <alignment horizontal="right" vertical="top" wrapText="1"/>
    </xf>
    <xf numFmtId="10" fontId="26" fillId="0" borderId="10" xfId="0" applyNumberFormat="1" applyFont="1" applyFill="1" applyBorder="1" applyAlignment="1">
      <alignment horizontal="right" vertical="top" wrapText="1"/>
    </xf>
    <xf numFmtId="0" fontId="28" fillId="0" borderId="13" xfId="0" applyFont="1" applyFill="1" applyBorder="1" applyAlignment="1">
      <alignment horizontal="center"/>
    </xf>
    <xf numFmtId="0" fontId="27" fillId="0" borderId="0" xfId="0" applyFont="1" applyFill="1" applyBorder="1" applyAlignment="1">
      <alignment vertical="center"/>
    </xf>
    <xf numFmtId="0" fontId="27" fillId="0" borderId="13" xfId="0" applyFont="1" applyFill="1" applyBorder="1" applyAlignment="1">
      <alignment vertical="center"/>
    </xf>
    <xf numFmtId="177" fontId="27" fillId="0" borderId="0" xfId="6" applyNumberFormat="1" applyFont="1" applyFill="1" applyBorder="1" applyAlignment="1">
      <alignment horizontal="center" vertical="center"/>
    </xf>
    <xf numFmtId="43" fontId="27" fillId="0" borderId="13" xfId="6" applyNumberFormat="1" applyFont="1" applyFill="1" applyBorder="1" applyAlignment="1">
      <alignment vertical="center" wrapText="1"/>
    </xf>
    <xf numFmtId="43" fontId="27" fillId="0" borderId="10" xfId="6" applyNumberFormat="1" applyFont="1" applyFill="1" applyBorder="1" applyAlignment="1">
      <alignment vertical="center" wrapText="1"/>
    </xf>
    <xf numFmtId="0" fontId="4" fillId="0" borderId="13" xfId="0" applyFont="1" applyBorder="1" applyAlignment="1">
      <alignment horizontal="center" vertical="top" wrapText="1"/>
    </xf>
    <xf numFmtId="0" fontId="4" fillId="0" borderId="0" xfId="0" applyFont="1" applyFill="1" applyBorder="1" applyAlignment="1">
      <alignment horizontal="left" vertical="top" wrapText="1"/>
    </xf>
    <xf numFmtId="0" fontId="26" fillId="0" borderId="7" xfId="0" applyFont="1" applyBorder="1" applyAlignment="1">
      <alignment horizontal="center" vertical="top" wrapText="1"/>
    </xf>
    <xf numFmtId="10" fontId="4" fillId="0" borderId="15" xfId="0" applyNumberFormat="1" applyFont="1" applyBorder="1" applyAlignment="1">
      <alignment horizontal="right" vertical="top" wrapText="1"/>
    </xf>
    <xf numFmtId="0" fontId="26" fillId="0" borderId="0" xfId="0" applyFont="1" applyBorder="1" applyAlignment="1">
      <alignment horizontal="left" vertical="top" wrapText="1"/>
    </xf>
    <xf numFmtId="0" fontId="27" fillId="0" borderId="7" xfId="0" quotePrefix="1" applyFont="1" applyFill="1" applyBorder="1" applyAlignment="1">
      <alignment horizontal="center"/>
    </xf>
    <xf numFmtId="0" fontId="27" fillId="0" borderId="20" xfId="0" applyFont="1" applyFill="1" applyBorder="1" applyAlignment="1">
      <alignment vertical="center"/>
    </xf>
    <xf numFmtId="176" fontId="5" fillId="0" borderId="7" xfId="6" applyNumberFormat="1" applyFont="1" applyBorder="1"/>
    <xf numFmtId="177" fontId="27" fillId="0" borderId="20" xfId="6" applyNumberFormat="1" applyFont="1" applyFill="1" applyBorder="1" applyAlignment="1">
      <alignment horizontal="center" vertical="center"/>
    </xf>
    <xf numFmtId="10" fontId="27" fillId="0" borderId="15" xfId="7" applyNumberFormat="1" applyFont="1" applyFill="1" applyBorder="1" applyAlignment="1">
      <alignment horizontal="right"/>
    </xf>
    <xf numFmtId="0" fontId="26" fillId="4" borderId="7" xfId="0" applyFont="1" applyFill="1" applyBorder="1" applyAlignment="1">
      <alignment horizontal="left" vertical="top" wrapText="1"/>
    </xf>
    <xf numFmtId="0" fontId="25" fillId="0" borderId="20" xfId="0" applyFont="1" applyBorder="1" applyAlignment="1">
      <alignment horizontal="left" vertical="top" wrapText="1"/>
    </xf>
    <xf numFmtId="0" fontId="4" fillId="4" borderId="7" xfId="0" applyFont="1" applyFill="1" applyBorder="1" applyAlignment="1">
      <alignment horizontal="left" vertical="top" wrapText="1"/>
    </xf>
    <xf numFmtId="0" fontId="26" fillId="4" borderId="20" xfId="0" applyFont="1" applyFill="1" applyBorder="1" applyAlignment="1">
      <alignment horizontal="left" vertical="top" wrapText="1"/>
    </xf>
    <xf numFmtId="10" fontId="25" fillId="0" borderId="15" xfId="0" applyNumberFormat="1" applyFont="1" applyBorder="1" applyAlignment="1">
      <alignment horizontal="right" vertical="top" wrapText="1"/>
    </xf>
    <xf numFmtId="176" fontId="5" fillId="0" borderId="0" xfId="6" applyNumberFormat="1" applyFont="1" applyBorder="1"/>
    <xf numFmtId="0" fontId="5" fillId="0" borderId="10" xfId="0" applyFont="1" applyBorder="1"/>
    <xf numFmtId="0" fontId="32" fillId="0" borderId="9" xfId="0" applyFont="1" applyFill="1" applyBorder="1" applyAlignment="1"/>
    <xf numFmtId="0" fontId="32" fillId="0" borderId="0" xfId="0" applyFont="1" applyFill="1" applyBorder="1" applyAlignment="1"/>
    <xf numFmtId="0" fontId="33" fillId="0" borderId="0" xfId="0" applyFont="1" applyFill="1" applyBorder="1" applyAlignment="1"/>
    <xf numFmtId="40" fontId="33" fillId="0" borderId="0" xfId="0" applyNumberFormat="1" applyFont="1" applyFill="1" applyBorder="1" applyAlignment="1">
      <alignment horizontal="right"/>
    </xf>
    <xf numFmtId="0" fontId="32" fillId="0" borderId="0" xfId="0" applyFont="1" applyFill="1" applyBorder="1" applyAlignment="1">
      <alignment horizontal="right"/>
    </xf>
    <xf numFmtId="0" fontId="33" fillId="0" borderId="10" xfId="0" applyFont="1" applyFill="1" applyBorder="1" applyAlignment="1">
      <alignment horizontal="center"/>
    </xf>
    <xf numFmtId="0" fontId="33" fillId="0" borderId="9" xfId="0" applyFont="1" applyFill="1" applyBorder="1" applyAlignment="1"/>
    <xf numFmtId="40" fontId="33" fillId="0" borderId="0" xfId="0" applyNumberFormat="1" applyFont="1" applyFill="1" applyBorder="1" applyAlignment="1">
      <alignment horizontal="center"/>
    </xf>
    <xf numFmtId="0" fontId="33" fillId="0" borderId="0" xfId="0" applyFont="1" applyFill="1" applyBorder="1" applyAlignment="1">
      <alignment horizontal="right"/>
    </xf>
    <xf numFmtId="43" fontId="5" fillId="0" borderId="0" xfId="6" applyFont="1" applyFill="1" applyBorder="1" applyAlignment="1" applyProtection="1">
      <alignment horizontal="right"/>
      <protection locked="0"/>
    </xf>
    <xf numFmtId="180" fontId="33" fillId="0" borderId="0" xfId="0" applyNumberFormat="1" applyFont="1" applyFill="1" applyBorder="1" applyAlignment="1">
      <alignment horizontal="center"/>
    </xf>
    <xf numFmtId="166" fontId="5" fillId="0" borderId="0" xfId="6" applyNumberFormat="1" applyFont="1" applyFill="1" applyBorder="1" applyAlignment="1"/>
    <xf numFmtId="43" fontId="5" fillId="0" borderId="0" xfId="6" applyNumberFormat="1" applyFont="1" applyFill="1" applyBorder="1" applyAlignment="1"/>
    <xf numFmtId="43" fontId="5" fillId="0" borderId="0" xfId="6" applyFont="1" applyFill="1" applyBorder="1" applyAlignment="1">
      <alignment horizontal="right"/>
    </xf>
    <xf numFmtId="0" fontId="3" fillId="0" borderId="9" xfId="0" applyFont="1" applyBorder="1"/>
    <xf numFmtId="0" fontId="3" fillId="0" borderId="0" xfId="0" applyFont="1" applyBorder="1"/>
    <xf numFmtId="0" fontId="3" fillId="0" borderId="10" xfId="0" applyFont="1" applyBorder="1"/>
    <xf numFmtId="0" fontId="3" fillId="0" borderId="12" xfId="0" applyFont="1" applyBorder="1"/>
    <xf numFmtId="0" fontId="3" fillId="0" borderId="6" xfId="0" applyFont="1" applyBorder="1"/>
    <xf numFmtId="0" fontId="3" fillId="0" borderId="11" xfId="0" applyFont="1" applyBorder="1"/>
    <xf numFmtId="0" fontId="0" fillId="0" borderId="0" xfId="0" applyFill="1"/>
    <xf numFmtId="0" fontId="34" fillId="0" borderId="0" xfId="0" applyFont="1" applyFill="1" applyAlignment="1">
      <alignment horizontal="center"/>
    </xf>
    <xf numFmtId="0" fontId="31" fillId="0" borderId="0" xfId="0" applyFont="1" applyFill="1"/>
    <xf numFmtId="0" fontId="35" fillId="0" borderId="0" xfId="0" applyFont="1" applyFill="1"/>
    <xf numFmtId="0" fontId="35" fillId="0" borderId="0" xfId="0" applyFont="1" applyFill="1" applyAlignment="1">
      <alignment wrapText="1"/>
    </xf>
    <xf numFmtId="0" fontId="35" fillId="0" borderId="17" xfId="0" applyFont="1" applyFill="1" applyBorder="1" applyAlignment="1">
      <alignment horizontal="center" vertical="top" wrapText="1"/>
    </xf>
    <xf numFmtId="0" fontId="0" fillId="0" borderId="0" xfId="0" applyFill="1" applyAlignment="1">
      <alignment wrapText="1"/>
    </xf>
    <xf numFmtId="0" fontId="35" fillId="0" borderId="17" xfId="0" applyFont="1" applyFill="1" applyBorder="1"/>
    <xf numFmtId="4" fontId="35" fillId="0" borderId="17" xfId="0" applyNumberFormat="1" applyFont="1" applyFill="1" applyBorder="1"/>
    <xf numFmtId="43" fontId="35" fillId="0" borderId="17" xfId="6" applyFont="1" applyFill="1" applyBorder="1"/>
    <xf numFmtId="0" fontId="35" fillId="0" borderId="18" xfId="0" applyFont="1" applyFill="1" applyBorder="1"/>
    <xf numFmtId="0" fontId="35" fillId="0" borderId="32" xfId="0" applyFont="1" applyFill="1" applyBorder="1"/>
    <xf numFmtId="0" fontId="35" fillId="0" borderId="19" xfId="0" applyFont="1" applyFill="1" applyBorder="1"/>
    <xf numFmtId="0" fontId="35" fillId="0" borderId="1" xfId="0" applyFont="1" applyFill="1" applyBorder="1"/>
    <xf numFmtId="0" fontId="35" fillId="0" borderId="0" xfId="0" applyFont="1" applyFill="1" applyBorder="1"/>
    <xf numFmtId="0" fontId="35" fillId="0" borderId="2" xfId="0" applyFont="1" applyFill="1" applyBorder="1"/>
    <xf numFmtId="0" fontId="0" fillId="0" borderId="0" xfId="0" applyFill="1" applyBorder="1"/>
    <xf numFmtId="4" fontId="24" fillId="0" borderId="0" xfId="0" applyNumberFormat="1" applyFont="1" applyFill="1"/>
    <xf numFmtId="0" fontId="35" fillId="0" borderId="3" xfId="0" applyFont="1" applyFill="1" applyBorder="1"/>
    <xf numFmtId="0" fontId="35" fillId="0" borderId="4" xfId="0" applyFont="1" applyFill="1" applyBorder="1"/>
    <xf numFmtId="0" fontId="35" fillId="0" borderId="5" xfId="0" applyFont="1" applyFill="1" applyBorder="1"/>
    <xf numFmtId="4" fontId="0" fillId="0" borderId="0" xfId="0" applyNumberFormat="1" applyFill="1"/>
    <xf numFmtId="0" fontId="35" fillId="0" borderId="17" xfId="0" applyFont="1" applyFill="1" applyBorder="1" applyAlignment="1">
      <alignment wrapText="1"/>
    </xf>
    <xf numFmtId="4" fontId="35" fillId="0" borderId="32" xfId="0" applyNumberFormat="1" applyFont="1" applyFill="1" applyBorder="1"/>
    <xf numFmtId="4" fontId="35" fillId="0" borderId="19" xfId="0" applyNumberFormat="1" applyFont="1" applyFill="1" applyBorder="1"/>
    <xf numFmtId="0" fontId="35" fillId="0" borderId="34" xfId="0" applyFont="1" applyFill="1" applyBorder="1"/>
    <xf numFmtId="0" fontId="23" fillId="0" borderId="0" xfId="0" applyFont="1" applyFill="1"/>
    <xf numFmtId="0" fontId="35" fillId="0" borderId="17" xfId="0" applyFont="1" applyFill="1" applyBorder="1" applyAlignment="1">
      <alignment horizontal="center" vertical="center" wrapText="1"/>
    </xf>
    <xf numFmtId="0" fontId="0" fillId="0" borderId="0" xfId="0" applyFont="1" applyFill="1"/>
    <xf numFmtId="0" fontId="35" fillId="0" borderId="0" xfId="0" applyFont="1" applyFill="1" applyBorder="1" applyAlignment="1">
      <alignment horizontal="left" vertical="top" wrapText="1"/>
    </xf>
    <xf numFmtId="0" fontId="25" fillId="0" borderId="23" xfId="0" applyFont="1" applyBorder="1" applyAlignment="1">
      <alignment horizontal="center" vertical="top" wrapText="1"/>
    </xf>
    <xf numFmtId="0" fontId="25" fillId="0" borderId="27" xfId="0" applyFont="1" applyBorder="1" applyAlignment="1">
      <alignment horizontal="center" vertical="top" wrapText="1"/>
    </xf>
    <xf numFmtId="43" fontId="27" fillId="0" borderId="24" xfId="6" applyNumberFormat="1" applyFont="1" applyFill="1" applyBorder="1" applyAlignment="1">
      <alignment vertical="center" wrapText="1"/>
    </xf>
    <xf numFmtId="10" fontId="27" fillId="0" borderId="26" xfId="7" applyNumberFormat="1" applyFont="1" applyFill="1" applyBorder="1" applyAlignment="1">
      <alignment horizontal="center" vertical="center" wrapText="1"/>
    </xf>
    <xf numFmtId="43" fontId="28" fillId="0" borderId="24" xfId="6" applyNumberFormat="1" applyFont="1" applyFill="1" applyBorder="1" applyAlignment="1">
      <alignment vertical="center" wrapText="1"/>
    </xf>
    <xf numFmtId="10" fontId="28" fillId="0" borderId="26" xfId="7" applyNumberFormat="1" applyFont="1" applyFill="1" applyBorder="1" applyAlignment="1">
      <alignment horizontal="right" vertical="center" wrapText="1"/>
    </xf>
    <xf numFmtId="10" fontId="26" fillId="0" borderId="26" xfId="0" applyNumberFormat="1" applyFont="1" applyFill="1" applyBorder="1" applyAlignment="1">
      <alignment horizontal="right" vertical="top" wrapText="1"/>
    </xf>
    <xf numFmtId="43" fontId="27" fillId="0" borderId="21" xfId="6" applyNumberFormat="1" applyFont="1" applyFill="1" applyBorder="1" applyAlignment="1">
      <alignment vertical="center" wrapText="1"/>
    </xf>
    <xf numFmtId="43" fontId="27" fillId="0" borderId="24" xfId="6" applyNumberFormat="1" applyFont="1" applyFill="1" applyBorder="1" applyAlignment="1">
      <alignment vertical="center"/>
    </xf>
    <xf numFmtId="178" fontId="26" fillId="0" borderId="28" xfId="0" applyNumberFormat="1" applyFont="1" applyFill="1" applyBorder="1" applyAlignment="1">
      <alignment horizontal="right" vertical="top" wrapText="1"/>
    </xf>
    <xf numFmtId="0" fontId="26" fillId="0" borderId="16" xfId="0" applyFont="1" applyBorder="1" applyAlignment="1">
      <alignment horizontal="left" vertical="top" wrapText="1"/>
    </xf>
    <xf numFmtId="178" fontId="26" fillId="0" borderId="36" xfId="0" applyNumberFormat="1" applyFont="1" applyBorder="1" applyAlignment="1">
      <alignment horizontal="right" vertical="top" wrapText="1"/>
    </xf>
    <xf numFmtId="179" fontId="26" fillId="0" borderId="16" xfId="0" applyNumberFormat="1" applyFont="1" applyBorder="1" applyAlignment="1">
      <alignment horizontal="right" vertical="top" wrapText="1"/>
    </xf>
    <xf numFmtId="10" fontId="26" fillId="0" borderId="37" xfId="0" applyNumberFormat="1" applyFont="1" applyBorder="1" applyAlignment="1">
      <alignment horizontal="right" vertical="top" wrapText="1"/>
    </xf>
    <xf numFmtId="0" fontId="5" fillId="0" borderId="14" xfId="0" applyFont="1" applyBorder="1" applyAlignment="1">
      <alignment horizontal="center"/>
    </xf>
    <xf numFmtId="0" fontId="26" fillId="0" borderId="14" xfId="0" applyFont="1" applyFill="1" applyBorder="1" applyAlignment="1">
      <alignment horizontal="left" vertical="top" wrapText="1"/>
    </xf>
    <xf numFmtId="178" fontId="26" fillId="0" borderId="6" xfId="0" applyNumberFormat="1" applyFont="1" applyFill="1" applyBorder="1" applyAlignment="1">
      <alignment horizontal="right" vertical="top" wrapText="1"/>
    </xf>
    <xf numFmtId="179" fontId="26" fillId="0" borderId="14" xfId="0" applyNumberFormat="1" applyFont="1" applyFill="1" applyBorder="1" applyAlignment="1">
      <alignment horizontal="right" vertical="top" wrapText="1"/>
    </xf>
    <xf numFmtId="10" fontId="26" fillId="0" borderId="11" xfId="0" applyNumberFormat="1" applyFont="1" applyFill="1" applyBorder="1" applyAlignment="1">
      <alignment horizontal="right" vertical="top" wrapText="1"/>
    </xf>
    <xf numFmtId="179" fontId="4" fillId="0" borderId="7" xfId="0" applyNumberFormat="1" applyFont="1" applyBorder="1" applyAlignment="1">
      <alignment horizontal="right" vertical="top" wrapText="1"/>
    </xf>
    <xf numFmtId="0" fontId="25" fillId="0" borderId="0" xfId="0" applyFont="1" applyBorder="1" applyAlignment="1">
      <alignment horizontal="left" vertical="top" wrapText="1"/>
    </xf>
    <xf numFmtId="178" fontId="25" fillId="0" borderId="0" xfId="0" applyNumberFormat="1" applyFont="1" applyBorder="1" applyAlignment="1">
      <alignment horizontal="right" vertical="top" wrapText="1"/>
    </xf>
    <xf numFmtId="179" fontId="25" fillId="0" borderId="13" xfId="0" applyNumberFormat="1" applyFont="1" applyBorder="1" applyAlignment="1">
      <alignment horizontal="right" vertical="top" wrapText="1"/>
    </xf>
    <xf numFmtId="181" fontId="25" fillId="0" borderId="10" xfId="0" applyNumberFormat="1" applyFont="1" applyBorder="1" applyAlignment="1">
      <alignment horizontal="right" vertical="top" wrapText="1"/>
    </xf>
    <xf numFmtId="179" fontId="25" fillId="0" borderId="7" xfId="0" applyNumberFormat="1" applyFont="1" applyBorder="1" applyAlignment="1">
      <alignment horizontal="right" vertical="top" wrapText="1"/>
    </xf>
    <xf numFmtId="176" fontId="9" fillId="0" borderId="0" xfId="6" applyNumberFormat="1" applyFont="1" applyBorder="1"/>
    <xf numFmtId="0" fontId="9" fillId="0" borderId="0" xfId="0" applyFont="1" applyFill="1" applyBorder="1" applyAlignment="1">
      <alignment horizontal="center"/>
    </xf>
    <xf numFmtId="43" fontId="5" fillId="0" borderId="6" xfId="6" applyFont="1" applyFill="1" applyBorder="1" applyAlignment="1">
      <alignment horizontal="right"/>
    </xf>
    <xf numFmtId="0" fontId="24" fillId="0" borderId="0" xfId="0" applyFont="1" applyFill="1"/>
    <xf numFmtId="0" fontId="26" fillId="0" borderId="24" xfId="0" applyFont="1" applyBorder="1" applyAlignment="1">
      <alignment horizontal="left" vertical="top" wrapText="1"/>
    </xf>
    <xf numFmtId="0" fontId="26" fillId="0" borderId="38" xfId="0" applyFont="1" applyFill="1" applyBorder="1" applyAlignment="1">
      <alignment horizontal="left" vertical="top" wrapText="1"/>
    </xf>
    <xf numFmtId="178" fontId="26" fillId="0" borderId="38" xfId="0" applyNumberFormat="1" applyFont="1" applyFill="1" applyBorder="1" applyAlignment="1">
      <alignment horizontal="right" vertical="top" wrapText="1"/>
    </xf>
    <xf numFmtId="10" fontId="26" fillId="0" borderId="39" xfId="0" applyNumberFormat="1" applyFont="1" applyFill="1" applyBorder="1" applyAlignment="1">
      <alignment horizontal="right" vertical="top" wrapText="1"/>
    </xf>
    <xf numFmtId="182" fontId="26" fillId="0" borderId="26" xfId="0" applyNumberFormat="1" applyFont="1" applyFill="1" applyBorder="1" applyAlignment="1">
      <alignment horizontal="left" vertical="top" wrapText="1" indent="4"/>
    </xf>
    <xf numFmtId="0" fontId="4" fillId="0" borderId="0" xfId="0" applyFont="1" applyBorder="1" applyAlignment="1">
      <alignment horizontal="left" vertical="top" wrapText="1"/>
    </xf>
    <xf numFmtId="178" fontId="26" fillId="0" borderId="9" xfId="0" applyNumberFormat="1" applyFont="1" applyBorder="1" applyAlignment="1">
      <alignment horizontal="right" vertical="top" wrapText="1"/>
    </xf>
    <xf numFmtId="176" fontId="5" fillId="0" borderId="10" xfId="6" applyNumberFormat="1" applyFont="1" applyBorder="1"/>
    <xf numFmtId="178" fontId="26" fillId="0" borderId="8" xfId="0" applyNumberFormat="1" applyFont="1" applyBorder="1" applyAlignment="1">
      <alignment horizontal="right" vertical="top" wrapText="1"/>
    </xf>
    <xf numFmtId="176" fontId="5" fillId="0" borderId="15" xfId="6" applyNumberFormat="1" applyFont="1" applyBorder="1"/>
    <xf numFmtId="0" fontId="28" fillId="0" borderId="24" xfId="0" applyFont="1" applyFill="1" applyBorder="1" applyAlignment="1">
      <alignment horizontal="center" vertical="center"/>
    </xf>
    <xf numFmtId="0" fontId="27" fillId="0" borderId="7" xfId="0" applyFont="1" applyFill="1" applyBorder="1" applyAlignment="1">
      <alignment horizontal="center"/>
    </xf>
    <xf numFmtId="0" fontId="27" fillId="0" borderId="13" xfId="0" applyFont="1" applyFill="1" applyBorder="1" applyAlignment="1">
      <alignment horizontal="center"/>
    </xf>
    <xf numFmtId="0" fontId="26" fillId="4" borderId="13" xfId="0" applyFont="1" applyFill="1" applyBorder="1" applyAlignment="1">
      <alignment horizontal="left" vertical="top" wrapText="1"/>
    </xf>
    <xf numFmtId="0" fontId="26" fillId="4" borderId="0" xfId="0" applyFont="1" applyFill="1" applyBorder="1" applyAlignment="1">
      <alignment horizontal="left" vertical="top" wrapText="1"/>
    </xf>
    <xf numFmtId="10" fontId="33" fillId="0" borderId="0" xfId="0" applyNumberFormat="1" applyFont="1" applyFill="1" applyBorder="1" applyAlignment="1">
      <alignment horizontal="right"/>
    </xf>
    <xf numFmtId="0" fontId="27" fillId="0" borderId="25" xfId="0" applyFont="1" applyFill="1" applyBorder="1" applyAlignment="1">
      <alignment vertical="center" wrapText="1"/>
    </xf>
    <xf numFmtId="0" fontId="5" fillId="0" borderId="0" xfId="0" applyFont="1" applyFill="1" applyBorder="1" applyAlignment="1"/>
    <xf numFmtId="0" fontId="4" fillId="0" borderId="0" xfId="0" applyFont="1" applyFill="1" applyBorder="1" applyAlignment="1"/>
    <xf numFmtId="40" fontId="4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14" fillId="0" borderId="0" xfId="0" applyFont="1" applyAlignment="1">
      <alignment horizontal="center"/>
    </xf>
    <xf numFmtId="0" fontId="13" fillId="0" borderId="0" xfId="0" applyFont="1" applyAlignment="1">
      <alignment horizontal="center" vertical="center"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horizontal="center"/>
    </xf>
    <xf numFmtId="0" fontId="8" fillId="0" borderId="0" xfId="0" applyFont="1" applyFill="1" applyBorder="1" applyAlignment="1">
      <alignment horizontal="center" vertical="center" wrapText="1"/>
    </xf>
    <xf numFmtId="0" fontId="35" fillId="0" borderId="17" xfId="0" applyFont="1" applyFill="1" applyBorder="1" applyAlignment="1"/>
    <xf numFmtId="0" fontId="35" fillId="0" borderId="17" xfId="0" applyFont="1" applyFill="1" applyBorder="1" applyAlignment="1">
      <alignment horizontal="left" vertical="top" wrapText="1"/>
    </xf>
    <xf numFmtId="0" fontId="35" fillId="0" borderId="33" xfId="0" applyFont="1" applyFill="1" applyBorder="1" applyAlignment="1">
      <alignment horizontal="left" wrapText="1"/>
    </xf>
    <xf numFmtId="0" fontId="35" fillId="0" borderId="34" xfId="0" applyFont="1" applyFill="1" applyBorder="1" applyAlignment="1">
      <alignment horizontal="left" wrapText="1"/>
    </xf>
    <xf numFmtId="0" fontId="35" fillId="0" borderId="35" xfId="0" applyFont="1" applyFill="1" applyBorder="1" applyAlignment="1">
      <alignment horizontal="left" wrapText="1"/>
    </xf>
    <xf numFmtId="0" fontId="35" fillId="0" borderId="33" xfId="0" applyFont="1" applyFill="1" applyBorder="1" applyAlignment="1">
      <alignment horizontal="left" vertical="top" wrapText="1"/>
    </xf>
    <xf numFmtId="0" fontId="35" fillId="0" borderId="34" xfId="0" applyFont="1" applyFill="1" applyBorder="1" applyAlignment="1">
      <alignment horizontal="left" vertical="top" wrapText="1"/>
    </xf>
    <xf numFmtId="0" fontId="35" fillId="0" borderId="35" xfId="0" applyFont="1" applyFill="1" applyBorder="1" applyAlignment="1">
      <alignment horizontal="left" vertical="top" wrapText="1"/>
    </xf>
    <xf numFmtId="0" fontId="35" fillId="0" borderId="1" xfId="0" applyFont="1" applyFill="1" applyBorder="1" applyAlignment="1">
      <alignment horizontal="left" vertical="top" wrapText="1"/>
    </xf>
    <xf numFmtId="0" fontId="35" fillId="0" borderId="0" xfId="0" applyFont="1" applyFill="1" applyBorder="1" applyAlignment="1">
      <alignment horizontal="left" vertical="top" wrapText="1"/>
    </xf>
    <xf numFmtId="0" fontId="35" fillId="0" borderId="2" xfId="0" applyFont="1" applyFill="1" applyBorder="1" applyAlignment="1">
      <alignment horizontal="left" vertical="top" wrapText="1"/>
    </xf>
    <xf numFmtId="0" fontId="35" fillId="0" borderId="3" xfId="0" applyFont="1" applyFill="1" applyBorder="1" applyAlignment="1">
      <alignment horizontal="left" vertical="top" wrapText="1"/>
    </xf>
    <xf numFmtId="0" fontId="35" fillId="0" borderId="4" xfId="0" applyFont="1" applyFill="1" applyBorder="1" applyAlignment="1">
      <alignment horizontal="left" vertical="top" wrapText="1"/>
    </xf>
    <xf numFmtId="0" fontId="35" fillId="0" borderId="5" xfId="0" applyFont="1" applyFill="1" applyBorder="1" applyAlignment="1">
      <alignment horizontal="left" vertical="top" wrapText="1"/>
    </xf>
    <xf numFmtId="0" fontId="6" fillId="0" borderId="0" xfId="1" applyFont="1" applyAlignment="1">
      <alignment horizontal="center"/>
    </xf>
    <xf numFmtId="0" fontId="17" fillId="0" borderId="17" xfId="1" applyFont="1" applyFill="1" applyBorder="1" applyAlignment="1">
      <alignment horizontal="left"/>
    </xf>
  </cellXfs>
  <cellStyles count="8">
    <cellStyle name="_x000a_386grabber=m" xfId="1"/>
    <cellStyle name="Comma" xfId="2" builtinId="3"/>
    <cellStyle name="Comma 2" xfId="6"/>
    <cellStyle name="Normal" xfId="0" builtinId="0"/>
    <cellStyle name="Normal_Monthly Portfolio_OCT 12" xfId="3"/>
    <cellStyle name="Normal_VALUATION November 01" xfId="4"/>
    <cellStyle name="Percent" xfId="5" builtinId="5"/>
    <cellStyle name="Percent 2" xfId="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161925</xdr:colOff>
      <xdr:row>0</xdr:row>
      <xdr:rowOff>152400</xdr:rowOff>
    </xdr:from>
    <xdr:to>
      <xdr:col>3</xdr:col>
      <xdr:colOff>276225</xdr:colOff>
      <xdr:row>6</xdr:row>
      <xdr:rowOff>9525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33450" y="152400"/>
          <a:ext cx="723900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0:O18"/>
  <sheetViews>
    <sheetView tabSelected="1" zoomScaleNormal="100" workbookViewId="0"/>
  </sheetViews>
  <sheetFormatPr defaultRowHeight="15"/>
  <cols>
    <col min="1" max="1" width="2.42578125" style="104" customWidth="1"/>
    <col min="2" max="16384" width="9.140625" style="104"/>
  </cols>
  <sheetData>
    <row r="10" spans="2:15" ht="27.75">
      <c r="B10" s="365" t="s">
        <v>214</v>
      </c>
      <c r="C10" s="365"/>
      <c r="D10" s="365"/>
      <c r="E10" s="365"/>
      <c r="F10" s="365"/>
      <c r="G10" s="365"/>
      <c r="H10" s="365"/>
      <c r="I10" s="365"/>
      <c r="J10" s="365"/>
      <c r="K10" s="365"/>
      <c r="L10" s="365"/>
      <c r="M10" s="365"/>
      <c r="N10" s="365"/>
      <c r="O10" s="365"/>
    </row>
    <row r="11" spans="2:15" ht="9.75" customHeight="1">
      <c r="B11" s="105"/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</row>
    <row r="12" spans="2:15">
      <c r="B12" s="366" t="s">
        <v>215</v>
      </c>
      <c r="C12" s="366"/>
      <c r="D12" s="366"/>
      <c r="E12" s="366"/>
      <c r="F12" s="366"/>
      <c r="G12" s="366"/>
      <c r="H12" s="366"/>
      <c r="I12" s="366"/>
      <c r="J12" s="366"/>
      <c r="K12" s="366"/>
      <c r="L12" s="366"/>
      <c r="M12" s="366"/>
      <c r="N12" s="366"/>
      <c r="O12" s="366"/>
    </row>
    <row r="13" spans="2:15">
      <c r="B13" s="367" t="s">
        <v>216</v>
      </c>
      <c r="C13" s="367"/>
      <c r="D13" s="367"/>
      <c r="E13" s="367"/>
      <c r="F13" s="367"/>
      <c r="G13" s="367"/>
      <c r="H13" s="367"/>
      <c r="I13" s="367"/>
      <c r="J13" s="367"/>
      <c r="K13" s="367"/>
      <c r="L13" s="367"/>
      <c r="M13" s="367"/>
      <c r="N13" s="367"/>
      <c r="O13" s="367"/>
    </row>
    <row r="14" spans="2:15">
      <c r="B14" s="106"/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</row>
    <row r="15" spans="2:15">
      <c r="B15" s="367"/>
      <c r="C15" s="367"/>
      <c r="D15" s="367"/>
      <c r="E15" s="367"/>
      <c r="F15" s="367"/>
      <c r="G15" s="367"/>
      <c r="H15" s="367"/>
      <c r="I15" s="367"/>
      <c r="J15" s="367"/>
      <c r="K15" s="367"/>
      <c r="L15" s="367"/>
      <c r="M15" s="367"/>
      <c r="N15" s="367"/>
      <c r="O15" s="367"/>
    </row>
    <row r="16" spans="2:15">
      <c r="B16" s="367" t="s">
        <v>217</v>
      </c>
      <c r="C16" s="367"/>
      <c r="D16" s="367"/>
      <c r="E16" s="367"/>
      <c r="F16" s="367"/>
      <c r="G16" s="367"/>
      <c r="H16" s="367"/>
      <c r="I16" s="367"/>
      <c r="J16" s="367"/>
      <c r="K16" s="367"/>
      <c r="L16" s="367"/>
      <c r="M16" s="367"/>
      <c r="N16" s="367"/>
      <c r="O16" s="367"/>
    </row>
    <row r="17" spans="2:15">
      <c r="B17" s="106"/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</row>
    <row r="18" spans="2:15" ht="23.25">
      <c r="B18" s="364" t="s">
        <v>250</v>
      </c>
      <c r="C18" s="364"/>
      <c r="D18" s="364"/>
      <c r="E18" s="364"/>
      <c r="F18" s="364"/>
      <c r="G18" s="364"/>
      <c r="H18" s="364"/>
      <c r="I18" s="364"/>
      <c r="J18" s="364"/>
      <c r="K18" s="364"/>
      <c r="L18" s="364"/>
      <c r="M18" s="364"/>
      <c r="N18" s="364"/>
      <c r="O18" s="364"/>
    </row>
  </sheetData>
  <sheetProtection password="BECD" sheet="1" objects="1" scenarios="1" selectLockedCells="1" selectUnlockedCells="1"/>
  <mergeCells count="6">
    <mergeCell ref="B18:O18"/>
    <mergeCell ref="B10:O10"/>
    <mergeCell ref="B12:O12"/>
    <mergeCell ref="B13:O13"/>
    <mergeCell ref="B15:O15"/>
    <mergeCell ref="B16:O16"/>
  </mergeCells>
  <phoneticPr fontId="21" type="noConversion"/>
  <pageMargins left="0.7" right="0.7" top="0.75" bottom="0.75" header="0.3" footer="0.3"/>
  <pageSetup scale="6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39"/>
  <sheetViews>
    <sheetView topLeftCell="C1" zoomScale="85" zoomScaleNormal="85" workbookViewId="0">
      <selection activeCell="C1" sqref="C1:I1"/>
    </sheetView>
  </sheetViews>
  <sheetFormatPr defaultRowHeight="15"/>
  <cols>
    <col min="1" max="2" width="0" hidden="1" customWidth="1"/>
    <col min="3" max="3" width="7.140625" bestFit="1" customWidth="1"/>
    <col min="5" max="5" width="85.5703125" bestFit="1" customWidth="1"/>
    <col min="6" max="6" width="9.42578125" customWidth="1"/>
    <col min="7" max="7" width="10.140625" bestFit="1" customWidth="1"/>
    <col min="8" max="8" width="11.85546875" customWidth="1"/>
    <col min="9" max="9" width="8.85546875" bestFit="1" customWidth="1"/>
  </cols>
  <sheetData>
    <row r="1" spans="3:9" ht="18.75" customHeight="1">
      <c r="C1" s="368" t="s">
        <v>321</v>
      </c>
      <c r="D1" s="368"/>
      <c r="E1" s="368"/>
      <c r="F1" s="368"/>
      <c r="G1" s="368"/>
      <c r="H1" s="368"/>
      <c r="I1" s="368"/>
    </row>
    <row r="2" spans="3:9" ht="19.5" thickBot="1">
      <c r="C2" s="368" t="s">
        <v>192</v>
      </c>
      <c r="D2" s="368"/>
      <c r="E2" s="368"/>
      <c r="F2" s="368"/>
      <c r="G2" s="368"/>
      <c r="H2" s="368"/>
      <c r="I2" s="368"/>
    </row>
    <row r="3" spans="3:9" ht="45.75" thickBot="1">
      <c r="C3" s="61" t="s">
        <v>0</v>
      </c>
      <c r="D3" s="61" t="s">
        <v>1</v>
      </c>
      <c r="E3" s="29" t="s">
        <v>2</v>
      </c>
      <c r="F3" s="29" t="s">
        <v>211</v>
      </c>
      <c r="G3" s="29" t="s">
        <v>3</v>
      </c>
      <c r="H3" s="62" t="s">
        <v>66</v>
      </c>
      <c r="I3" s="63" t="s">
        <v>4</v>
      </c>
    </row>
    <row r="4" spans="3:9" ht="16.5" thickBot="1">
      <c r="C4" s="92" t="s">
        <v>69</v>
      </c>
      <c r="D4" s="69"/>
      <c r="E4" s="80" t="s">
        <v>689</v>
      </c>
      <c r="F4" s="69"/>
      <c r="G4" s="69"/>
      <c r="H4" s="85">
        <v>0</v>
      </c>
      <c r="I4" s="84">
        <v>0</v>
      </c>
    </row>
    <row r="5" spans="3:9" ht="16.5" thickBot="1">
      <c r="C5" s="69"/>
      <c r="D5" s="69"/>
      <c r="E5" s="65" t="s">
        <v>685</v>
      </c>
      <c r="F5" s="69"/>
      <c r="G5" s="69"/>
      <c r="H5" s="85">
        <v>0</v>
      </c>
      <c r="I5" s="84">
        <v>0</v>
      </c>
    </row>
    <row r="6" spans="3:9" ht="15.75">
      <c r="C6" s="49"/>
      <c r="D6" s="49"/>
      <c r="E6" s="53"/>
      <c r="F6" s="49"/>
      <c r="G6" s="49"/>
      <c r="H6" s="56"/>
      <c r="I6" s="38"/>
    </row>
    <row r="7" spans="3:9" ht="16.5" thickBot="1">
      <c r="C7" s="93" t="s">
        <v>70</v>
      </c>
      <c r="D7" s="49"/>
      <c r="E7" s="53" t="s">
        <v>684</v>
      </c>
      <c r="F7" s="49"/>
      <c r="G7" s="49"/>
      <c r="H7" s="59">
        <v>0</v>
      </c>
      <c r="I7" s="43">
        <v>0</v>
      </c>
    </row>
    <row r="8" spans="3:9" ht="16.5" thickBot="1">
      <c r="C8" s="68"/>
      <c r="D8" s="69"/>
      <c r="E8" s="65" t="s">
        <v>685</v>
      </c>
      <c r="F8" s="70"/>
      <c r="G8" s="70"/>
      <c r="H8" s="66">
        <v>0</v>
      </c>
      <c r="I8" s="71">
        <v>0</v>
      </c>
    </row>
    <row r="9" spans="3:9" ht="15.75" thickBot="1">
      <c r="C9" s="49"/>
      <c r="D9" s="49"/>
      <c r="E9" s="49"/>
      <c r="F9" s="49"/>
      <c r="G9" s="49"/>
      <c r="H9" s="56"/>
      <c r="I9" s="38"/>
    </row>
    <row r="10" spans="3:9" ht="16.5" thickBot="1">
      <c r="C10" s="92" t="s">
        <v>206</v>
      </c>
      <c r="D10" s="69"/>
      <c r="E10" s="172" t="s">
        <v>132</v>
      </c>
      <c r="F10" s="69"/>
      <c r="G10" s="69"/>
      <c r="H10" s="88">
        <v>600</v>
      </c>
      <c r="I10" s="89">
        <v>0.98425286056382133</v>
      </c>
    </row>
    <row r="11" spans="3:9" ht="16.5" thickBot="1">
      <c r="C11" s="64"/>
      <c r="D11" s="64"/>
      <c r="E11" s="65" t="s">
        <v>685</v>
      </c>
      <c r="F11" s="64"/>
      <c r="G11" s="64"/>
      <c r="H11" s="66">
        <v>600</v>
      </c>
      <c r="I11" s="67">
        <v>0.98425286056382133</v>
      </c>
    </row>
    <row r="12" spans="3:9" ht="15.75" thickBot="1">
      <c r="C12" s="95"/>
      <c r="D12" s="95"/>
      <c r="E12" s="95"/>
      <c r="F12" s="95"/>
      <c r="G12" s="95"/>
      <c r="H12" s="95"/>
      <c r="I12" s="96"/>
    </row>
    <row r="13" spans="3:9" ht="16.5" thickBot="1">
      <c r="C13" s="92" t="s">
        <v>207</v>
      </c>
      <c r="D13" s="69"/>
      <c r="E13" s="80" t="s">
        <v>686</v>
      </c>
      <c r="F13" s="97"/>
      <c r="G13" s="97"/>
      <c r="H13" s="90">
        <v>10.291812800000001</v>
      </c>
      <c r="I13" s="91">
        <v>1.5747139436178701E-2</v>
      </c>
    </row>
    <row r="14" spans="3:9" ht="16.5" thickBot="1">
      <c r="C14" s="48"/>
      <c r="D14" s="48"/>
      <c r="E14" s="53" t="s">
        <v>685</v>
      </c>
      <c r="F14" s="48"/>
      <c r="G14" s="48"/>
      <c r="H14" s="58">
        <v>10.291812800000001</v>
      </c>
      <c r="I14" s="41">
        <v>1.5747139436178701E-2</v>
      </c>
    </row>
    <row r="15" spans="3:9" ht="16.5" thickBot="1">
      <c r="C15" s="64"/>
      <c r="D15" s="64"/>
      <c r="E15" s="65" t="s">
        <v>687</v>
      </c>
      <c r="F15" s="64"/>
      <c r="G15" s="64"/>
      <c r="H15" s="66">
        <v>610.2918128</v>
      </c>
      <c r="I15" s="78">
        <v>1</v>
      </c>
    </row>
    <row r="16" spans="3:9">
      <c r="C16" s="32"/>
      <c r="D16" s="1"/>
      <c r="E16" s="5" t="s">
        <v>55</v>
      </c>
      <c r="F16" s="4"/>
      <c r="G16" s="4"/>
      <c r="H16" s="1"/>
      <c r="I16" s="33"/>
    </row>
    <row r="17" spans="1:9">
      <c r="C17" s="32"/>
      <c r="D17" s="1"/>
      <c r="E17" s="18" t="s">
        <v>56</v>
      </c>
      <c r="F17" s="5"/>
      <c r="G17" s="5"/>
      <c r="H17" s="1"/>
      <c r="I17" s="33"/>
    </row>
    <row r="18" spans="1:9" ht="15.75">
      <c r="C18" s="32"/>
      <c r="D18" s="1"/>
      <c r="E18" s="3" t="s">
        <v>57</v>
      </c>
      <c r="F18" s="5"/>
      <c r="G18" s="23" t="s">
        <v>58</v>
      </c>
      <c r="H18" s="1"/>
      <c r="I18" s="33"/>
    </row>
    <row r="19" spans="1:9" ht="15.75">
      <c r="C19" s="32"/>
      <c r="D19" s="1"/>
      <c r="E19" s="3" t="s">
        <v>59</v>
      </c>
      <c r="F19" s="5"/>
      <c r="G19" s="23" t="s">
        <v>58</v>
      </c>
      <c r="H19" s="1"/>
      <c r="I19" s="33"/>
    </row>
    <row r="20" spans="1:9" ht="15.75">
      <c r="C20" s="32"/>
      <c r="D20" s="1"/>
      <c r="E20" s="3" t="s">
        <v>320</v>
      </c>
      <c r="F20" s="5"/>
      <c r="G20" s="24"/>
      <c r="H20" s="1"/>
      <c r="I20" s="33"/>
    </row>
    <row r="21" spans="1:9" ht="15.75">
      <c r="A21" t="s">
        <v>246</v>
      </c>
      <c r="C21" s="32"/>
      <c r="D21" s="1"/>
      <c r="E21" s="3" t="s">
        <v>188</v>
      </c>
      <c r="F21" s="5"/>
      <c r="G21" s="9">
        <v>11.503054000000001</v>
      </c>
      <c r="H21" s="1"/>
      <c r="I21" s="33"/>
    </row>
    <row r="22" spans="1:9" ht="15.75">
      <c r="A22" t="s">
        <v>245</v>
      </c>
      <c r="C22" s="32"/>
      <c r="D22" s="1"/>
      <c r="E22" s="3" t="s">
        <v>189</v>
      </c>
      <c r="F22" s="5"/>
      <c r="G22" s="9">
        <v>10</v>
      </c>
      <c r="H22" s="1"/>
      <c r="I22" s="33"/>
    </row>
    <row r="23" spans="1:9" ht="15.75">
      <c r="A23" t="s">
        <v>247</v>
      </c>
      <c r="C23" s="32"/>
      <c r="D23" s="1"/>
      <c r="E23" s="3" t="s">
        <v>190</v>
      </c>
      <c r="F23" s="5"/>
      <c r="G23" s="9">
        <v>10</v>
      </c>
      <c r="H23" s="1"/>
      <c r="I23" s="33"/>
    </row>
    <row r="24" spans="1:9" ht="15.75">
      <c r="C24" s="32"/>
      <c r="D24" s="1"/>
      <c r="E24" s="3" t="s">
        <v>319</v>
      </c>
      <c r="F24" s="5"/>
      <c r="G24" s="24"/>
      <c r="H24" s="1"/>
      <c r="I24" s="33"/>
    </row>
    <row r="25" spans="1:9" ht="15.75">
      <c r="A25" t="s">
        <v>246</v>
      </c>
      <c r="C25" s="32"/>
      <c r="D25" s="1"/>
      <c r="E25" s="3" t="s">
        <v>188</v>
      </c>
      <c r="F25" s="5"/>
      <c r="G25" s="24">
        <v>11.578249</v>
      </c>
      <c r="H25" s="1"/>
      <c r="I25" s="33"/>
    </row>
    <row r="26" spans="1:9" ht="15.75">
      <c r="A26" t="s">
        <v>245</v>
      </c>
      <c r="C26" s="32"/>
      <c r="D26" s="1"/>
      <c r="E26" s="3" t="s">
        <v>189</v>
      </c>
      <c r="F26" s="5"/>
      <c r="G26" s="24">
        <v>10</v>
      </c>
      <c r="H26" s="1"/>
      <c r="I26" s="33"/>
    </row>
    <row r="27" spans="1:9" ht="15.75">
      <c r="A27" t="s">
        <v>247</v>
      </c>
      <c r="C27" s="32"/>
      <c r="D27" s="1"/>
      <c r="E27" s="3" t="s">
        <v>190</v>
      </c>
      <c r="F27" s="5"/>
      <c r="G27" s="24">
        <v>10.011976000000001</v>
      </c>
      <c r="H27" s="1"/>
      <c r="I27" s="33"/>
    </row>
    <row r="28" spans="1:9" ht="15.75">
      <c r="C28" s="32"/>
      <c r="D28" s="1"/>
      <c r="E28" s="3" t="s">
        <v>191</v>
      </c>
      <c r="F28" s="5"/>
      <c r="G28" s="23" t="s">
        <v>58</v>
      </c>
      <c r="H28" s="1"/>
      <c r="I28" s="33"/>
    </row>
    <row r="29" spans="1:9" ht="15.75">
      <c r="C29" s="32"/>
      <c r="D29" s="1"/>
      <c r="E29" s="3" t="s">
        <v>61</v>
      </c>
      <c r="F29" s="5"/>
      <c r="G29" s="23" t="s">
        <v>58</v>
      </c>
      <c r="H29" s="1"/>
      <c r="I29" s="33"/>
    </row>
    <row r="30" spans="1:9" ht="15.75">
      <c r="C30" s="32"/>
      <c r="D30" s="1"/>
      <c r="E30" s="3" t="s">
        <v>130</v>
      </c>
      <c r="F30" s="5"/>
      <c r="G30" s="27">
        <v>1</v>
      </c>
      <c r="H30" s="1"/>
      <c r="I30" s="33"/>
    </row>
    <row r="31" spans="1:9" ht="15.75">
      <c r="C31" s="99"/>
      <c r="D31" s="1"/>
      <c r="E31" s="3" t="s">
        <v>131</v>
      </c>
      <c r="F31" s="5"/>
      <c r="G31" s="23" t="s">
        <v>58</v>
      </c>
      <c r="H31" s="1"/>
      <c r="I31" s="33"/>
    </row>
    <row r="32" spans="1:9" ht="15.75">
      <c r="C32" s="99"/>
      <c r="D32" s="1"/>
      <c r="E32" s="3" t="s">
        <v>189</v>
      </c>
      <c r="F32" s="5"/>
      <c r="G32" s="25"/>
      <c r="H32" s="1"/>
      <c r="I32" s="33"/>
    </row>
    <row r="33" spans="3:9" ht="15.75">
      <c r="C33" s="99"/>
      <c r="D33" s="1"/>
      <c r="E33" s="22" t="s">
        <v>212</v>
      </c>
      <c r="F33" s="5"/>
      <c r="G33" s="26">
        <v>5.7410000000000017E-2</v>
      </c>
      <c r="H33" s="1"/>
      <c r="I33" s="33"/>
    </row>
    <row r="34" spans="3:9" ht="15.75">
      <c r="C34" s="99"/>
      <c r="D34" s="1"/>
      <c r="E34" s="22" t="s">
        <v>213</v>
      </c>
      <c r="F34" s="5"/>
      <c r="G34" s="26">
        <v>4.9206000000000007E-2</v>
      </c>
      <c r="H34" s="1"/>
      <c r="I34" s="33"/>
    </row>
    <row r="35" spans="3:9" ht="15.75">
      <c r="C35" s="99"/>
      <c r="D35" s="1"/>
      <c r="E35" s="3" t="s">
        <v>190</v>
      </c>
      <c r="F35" s="5"/>
      <c r="G35" s="25"/>
      <c r="H35" s="1"/>
      <c r="I35" s="33"/>
    </row>
    <row r="36" spans="3:9" ht="15.75">
      <c r="C36" s="99"/>
      <c r="D36" s="1"/>
      <c r="E36" s="22" t="s">
        <v>212</v>
      </c>
      <c r="F36" s="5"/>
      <c r="G36" s="26">
        <v>4.6882999999999994E-2</v>
      </c>
      <c r="H36" s="1"/>
      <c r="I36" s="33"/>
    </row>
    <row r="37" spans="3:9" ht="15.75">
      <c r="C37" s="99"/>
      <c r="D37" s="1"/>
      <c r="E37" s="22" t="s">
        <v>213</v>
      </c>
      <c r="F37" s="5"/>
      <c r="G37" s="26">
        <v>4.0183999999999997E-2</v>
      </c>
      <c r="H37" s="1"/>
      <c r="I37" s="33"/>
    </row>
    <row r="38" spans="3:9" ht="15.75">
      <c r="C38" s="32"/>
      <c r="D38" s="1"/>
      <c r="E38" s="3" t="s">
        <v>64</v>
      </c>
      <c r="F38" s="5"/>
      <c r="G38" s="23" t="s">
        <v>58</v>
      </c>
      <c r="H38" s="1"/>
      <c r="I38" s="33"/>
    </row>
    <row r="39" spans="3:9" ht="16.5" thickBot="1">
      <c r="C39" s="37"/>
      <c r="D39" s="34"/>
      <c r="E39" s="28" t="s">
        <v>65</v>
      </c>
      <c r="F39" s="34"/>
      <c r="G39" s="100"/>
      <c r="H39" s="34"/>
      <c r="I39" s="36"/>
    </row>
  </sheetData>
  <sheetProtection password="96CD" sheet="1" objects="1" scenarios="1" selectLockedCells="1" selectUnlockedCells="1"/>
  <mergeCells count="2">
    <mergeCell ref="C1:I1"/>
    <mergeCell ref="C2:I2"/>
  </mergeCells>
  <phoneticPr fontId="21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50"/>
  <sheetViews>
    <sheetView topLeftCell="C1" zoomScale="85" zoomScaleNormal="85" workbookViewId="0">
      <selection activeCell="C1" sqref="C1:I1"/>
    </sheetView>
  </sheetViews>
  <sheetFormatPr defaultRowHeight="15"/>
  <cols>
    <col min="1" max="2" width="0" hidden="1" customWidth="1"/>
    <col min="3" max="3" width="7.140625" bestFit="1" customWidth="1"/>
    <col min="4" max="4" width="13.140625" bestFit="1" customWidth="1"/>
    <col min="5" max="5" width="68.28515625" customWidth="1"/>
    <col min="6" max="6" width="25.85546875" bestFit="1" customWidth="1"/>
    <col min="7" max="7" width="10.140625" bestFit="1" customWidth="1"/>
    <col min="8" max="8" width="12.140625" customWidth="1"/>
    <col min="9" max="9" width="10.28515625" customWidth="1"/>
    <col min="13" max="13" width="9.28515625" bestFit="1" customWidth="1"/>
  </cols>
  <sheetData>
    <row r="1" spans="1:15" ht="18.75" customHeight="1">
      <c r="C1" s="368" t="s">
        <v>321</v>
      </c>
      <c r="D1" s="368"/>
      <c r="E1" s="368"/>
      <c r="F1" s="368"/>
      <c r="G1" s="368"/>
      <c r="H1" s="368"/>
      <c r="I1" s="368"/>
    </row>
    <row r="2" spans="1:15" ht="19.5" thickBot="1">
      <c r="C2" s="368" t="s">
        <v>204</v>
      </c>
      <c r="D2" s="368"/>
      <c r="E2" s="368"/>
      <c r="F2" s="368"/>
      <c r="G2" s="368"/>
      <c r="H2" s="368"/>
      <c r="I2" s="368"/>
    </row>
    <row r="3" spans="1:15" ht="45.75" thickBot="1">
      <c r="C3" s="61" t="s">
        <v>0</v>
      </c>
      <c r="D3" s="61" t="s">
        <v>1</v>
      </c>
      <c r="E3" s="29" t="s">
        <v>2</v>
      </c>
      <c r="F3" s="29" t="s">
        <v>205</v>
      </c>
      <c r="G3" s="101" t="s">
        <v>3</v>
      </c>
      <c r="H3" s="62" t="s">
        <v>66</v>
      </c>
      <c r="I3" s="63" t="s">
        <v>4</v>
      </c>
    </row>
    <row r="4" spans="1:15" ht="15.75">
      <c r="C4" s="72" t="s">
        <v>69</v>
      </c>
      <c r="D4" s="49"/>
      <c r="E4" s="52" t="s">
        <v>67</v>
      </c>
      <c r="F4" s="49"/>
      <c r="G4" s="32"/>
      <c r="H4" s="56"/>
      <c r="I4" s="38"/>
    </row>
    <row r="5" spans="1:15" ht="15.75">
      <c r="C5" s="49"/>
      <c r="D5" s="49"/>
      <c r="E5" s="52" t="s">
        <v>68</v>
      </c>
      <c r="F5" s="49"/>
      <c r="G5" s="32"/>
      <c r="H5" s="56"/>
      <c r="I5" s="38"/>
    </row>
    <row r="6" spans="1:15" ht="15.75">
      <c r="A6" t="s">
        <v>243</v>
      </c>
      <c r="B6" t="s">
        <v>659</v>
      </c>
      <c r="C6" s="47">
        <v>1</v>
      </c>
      <c r="D6" s="51" t="s">
        <v>11</v>
      </c>
      <c r="E6" s="51" t="s">
        <v>257</v>
      </c>
      <c r="F6" s="51" t="s">
        <v>306</v>
      </c>
      <c r="G6" s="55">
        <v>8603</v>
      </c>
      <c r="H6" s="57">
        <v>139.95790600000001</v>
      </c>
      <c r="I6" s="39">
        <v>0.33159999999999995</v>
      </c>
      <c r="J6" s="168"/>
      <c r="M6" s="168"/>
      <c r="N6" s="170"/>
      <c r="O6" s="171"/>
    </row>
    <row r="7" spans="1:15" ht="15.75">
      <c r="A7" t="s">
        <v>243</v>
      </c>
      <c r="B7" t="s">
        <v>670</v>
      </c>
      <c r="C7" s="47">
        <v>2</v>
      </c>
      <c r="D7" s="51" t="s">
        <v>18</v>
      </c>
      <c r="E7" s="51" t="s">
        <v>264</v>
      </c>
      <c r="F7" s="51" t="s">
        <v>309</v>
      </c>
      <c r="G7" s="55">
        <v>19085</v>
      </c>
      <c r="H7" s="57">
        <v>51.462702999999998</v>
      </c>
      <c r="I7" s="39">
        <v>0.12189999999999999</v>
      </c>
      <c r="J7" s="168"/>
      <c r="M7" s="168"/>
      <c r="N7" s="170"/>
      <c r="O7" s="171"/>
    </row>
    <row r="8" spans="1:15" ht="15.75">
      <c r="A8" t="s">
        <v>243</v>
      </c>
      <c r="B8" t="s">
        <v>675</v>
      </c>
      <c r="C8" s="47">
        <v>3</v>
      </c>
      <c r="D8" s="51" t="s">
        <v>25</v>
      </c>
      <c r="E8" s="51" t="s">
        <v>272</v>
      </c>
      <c r="F8" s="51" t="s">
        <v>313</v>
      </c>
      <c r="G8" s="55">
        <v>20389</v>
      </c>
      <c r="H8" s="57">
        <v>33.713211999999999</v>
      </c>
      <c r="I8" s="39">
        <v>7.9899999999999999E-2</v>
      </c>
      <c r="J8" s="168"/>
      <c r="M8" s="168"/>
      <c r="N8" s="170"/>
      <c r="O8" s="171"/>
    </row>
    <row r="9" spans="1:15" ht="15.75">
      <c r="A9" t="s">
        <v>243</v>
      </c>
      <c r="B9" t="s">
        <v>668</v>
      </c>
      <c r="C9" s="47">
        <v>4</v>
      </c>
      <c r="D9" s="51" t="s">
        <v>29</v>
      </c>
      <c r="E9" s="51" t="s">
        <v>280</v>
      </c>
      <c r="F9" s="51" t="s">
        <v>315</v>
      </c>
      <c r="G9" s="55">
        <v>12603</v>
      </c>
      <c r="H9" s="57">
        <v>28.331544000000001</v>
      </c>
      <c r="I9" s="39">
        <v>6.7099999999999993E-2</v>
      </c>
      <c r="J9" s="168"/>
      <c r="M9" s="168"/>
      <c r="N9" s="170"/>
      <c r="O9" s="171"/>
    </row>
    <row r="10" spans="1:15" ht="15.75">
      <c r="A10" t="s">
        <v>243</v>
      </c>
      <c r="B10" t="s">
        <v>667</v>
      </c>
      <c r="C10" s="47">
        <v>5</v>
      </c>
      <c r="D10" s="51" t="s">
        <v>36</v>
      </c>
      <c r="E10" s="51" t="s">
        <v>282</v>
      </c>
      <c r="F10" s="51" t="s">
        <v>313</v>
      </c>
      <c r="G10" s="55">
        <v>25835</v>
      </c>
      <c r="H10" s="57">
        <v>27.398018</v>
      </c>
      <c r="I10" s="39">
        <v>6.4899999999999999E-2</v>
      </c>
      <c r="J10" s="168"/>
      <c r="M10" s="168"/>
      <c r="N10" s="170"/>
      <c r="O10" s="171"/>
    </row>
    <row r="11" spans="1:15" ht="15.75">
      <c r="A11" t="s">
        <v>243</v>
      </c>
      <c r="B11" t="s">
        <v>677</v>
      </c>
      <c r="C11" s="47">
        <v>6</v>
      </c>
      <c r="D11" s="51" t="s">
        <v>38</v>
      </c>
      <c r="E11" s="51" t="s">
        <v>283</v>
      </c>
      <c r="F11" s="51" t="s">
        <v>313</v>
      </c>
      <c r="G11" s="55">
        <v>22583</v>
      </c>
      <c r="H11" s="57">
        <v>25.744620000000001</v>
      </c>
      <c r="I11" s="39">
        <v>6.0999999999999999E-2</v>
      </c>
      <c r="J11" s="168"/>
      <c r="M11" s="168"/>
      <c r="N11" s="170"/>
      <c r="O11" s="171"/>
    </row>
    <row r="12" spans="1:15" ht="15.75">
      <c r="A12" t="s">
        <v>243</v>
      </c>
      <c r="B12" t="s">
        <v>671</v>
      </c>
      <c r="C12" s="47">
        <v>7</v>
      </c>
      <c r="D12" s="51" t="s">
        <v>48</v>
      </c>
      <c r="E12" s="51" t="s">
        <v>293</v>
      </c>
      <c r="F12" s="51" t="s">
        <v>318</v>
      </c>
      <c r="G12" s="55">
        <v>18072</v>
      </c>
      <c r="H12" s="57">
        <v>15.785892</v>
      </c>
      <c r="I12" s="39">
        <v>3.7400000000000003E-2</v>
      </c>
      <c r="J12" s="168"/>
      <c r="M12" s="168"/>
      <c r="N12" s="170"/>
      <c r="O12" s="171"/>
    </row>
    <row r="13" spans="1:15" ht="15.75">
      <c r="A13" t="s">
        <v>243</v>
      </c>
      <c r="B13" t="s">
        <v>660</v>
      </c>
      <c r="C13" s="47">
        <v>8</v>
      </c>
      <c r="D13" s="51" t="s">
        <v>90</v>
      </c>
      <c r="E13" s="51" t="s">
        <v>338</v>
      </c>
      <c r="F13" s="51" t="s">
        <v>309</v>
      </c>
      <c r="G13" s="55">
        <v>12747</v>
      </c>
      <c r="H13" s="57">
        <v>10.911432</v>
      </c>
      <c r="I13" s="39">
        <v>2.5899999999999999E-2</v>
      </c>
      <c r="J13" s="168"/>
      <c r="M13" s="168"/>
      <c r="N13" s="170"/>
      <c r="O13" s="171"/>
    </row>
    <row r="14" spans="1:15" ht="15.75">
      <c r="A14" t="s">
        <v>243</v>
      </c>
      <c r="B14" t="s">
        <v>673</v>
      </c>
      <c r="C14" s="47">
        <v>9</v>
      </c>
      <c r="D14" s="51" t="s">
        <v>52</v>
      </c>
      <c r="E14" s="51" t="s">
        <v>299</v>
      </c>
      <c r="F14" s="51" t="s">
        <v>313</v>
      </c>
      <c r="G14" s="55">
        <v>2159</v>
      </c>
      <c r="H14" s="57">
        <v>10.136505</v>
      </c>
      <c r="I14" s="39">
        <v>2.4E-2</v>
      </c>
      <c r="J14" s="168"/>
      <c r="M14" s="168"/>
      <c r="N14" s="170"/>
      <c r="O14" s="171"/>
    </row>
    <row r="15" spans="1:15" ht="15.75">
      <c r="A15" t="s">
        <v>243</v>
      </c>
      <c r="B15" t="s">
        <v>658</v>
      </c>
      <c r="C15" s="47">
        <v>10</v>
      </c>
      <c r="D15" s="51" t="s">
        <v>54</v>
      </c>
      <c r="E15" s="51" t="s">
        <v>300</v>
      </c>
      <c r="F15" s="51" t="s">
        <v>315</v>
      </c>
      <c r="G15" s="55">
        <v>1357</v>
      </c>
      <c r="H15" s="57">
        <v>9.3239470000000004</v>
      </c>
      <c r="I15" s="39">
        <v>2.2099999999999998E-2</v>
      </c>
      <c r="J15" s="168"/>
      <c r="M15" s="168"/>
      <c r="N15" s="170"/>
      <c r="O15" s="171"/>
    </row>
    <row r="16" spans="1:15" ht="15.75">
      <c r="A16" t="s">
        <v>243</v>
      </c>
      <c r="B16" t="s">
        <v>676</v>
      </c>
      <c r="C16" s="47">
        <v>11</v>
      </c>
      <c r="D16" s="51" t="s">
        <v>95</v>
      </c>
      <c r="E16" s="51" t="s">
        <v>345</v>
      </c>
      <c r="F16" s="51" t="s">
        <v>377</v>
      </c>
      <c r="G16" s="55">
        <v>7192</v>
      </c>
      <c r="H16" s="57">
        <v>9.1518200000000007</v>
      </c>
      <c r="I16" s="39">
        <v>2.1700000000000001E-2</v>
      </c>
      <c r="J16" s="168"/>
      <c r="M16" s="168"/>
      <c r="N16" s="170"/>
      <c r="O16" s="171"/>
    </row>
    <row r="17" spans="1:15" ht="15.75">
      <c r="A17" t="s">
        <v>243</v>
      </c>
      <c r="B17" t="s">
        <v>672</v>
      </c>
      <c r="C17" s="47">
        <v>12</v>
      </c>
      <c r="D17" s="51" t="s">
        <v>98</v>
      </c>
      <c r="E17" s="51" t="s">
        <v>350</v>
      </c>
      <c r="F17" s="51" t="s">
        <v>313</v>
      </c>
      <c r="G17" s="55">
        <v>8761</v>
      </c>
      <c r="H17" s="57">
        <v>8.0995450000000009</v>
      </c>
      <c r="I17" s="39">
        <v>1.9199999999999998E-2</v>
      </c>
      <c r="J17" s="168"/>
      <c r="M17" s="168"/>
      <c r="N17" s="170"/>
      <c r="O17" s="171"/>
    </row>
    <row r="18" spans="1:15" ht="15.75">
      <c r="A18" t="s">
        <v>243</v>
      </c>
      <c r="B18" t="s">
        <v>662</v>
      </c>
      <c r="C18" s="47">
        <v>13</v>
      </c>
      <c r="D18" s="51" t="s">
        <v>106</v>
      </c>
      <c r="E18" s="51" t="s">
        <v>358</v>
      </c>
      <c r="F18" s="51" t="s">
        <v>315</v>
      </c>
      <c r="G18" s="55">
        <v>5967</v>
      </c>
      <c r="H18" s="57">
        <v>7.4557669999999998</v>
      </c>
      <c r="I18" s="39">
        <v>1.77E-2</v>
      </c>
      <c r="J18" s="168"/>
      <c r="M18" s="168"/>
      <c r="N18" s="170"/>
      <c r="O18" s="171"/>
    </row>
    <row r="19" spans="1:15" ht="15.75">
      <c r="A19" t="s">
        <v>243</v>
      </c>
      <c r="B19" t="s">
        <v>669</v>
      </c>
      <c r="C19" s="47">
        <v>14</v>
      </c>
      <c r="D19" s="51" t="s">
        <v>193</v>
      </c>
      <c r="E19" s="51" t="s">
        <v>405</v>
      </c>
      <c r="F19" s="51" t="s">
        <v>315</v>
      </c>
      <c r="G19" s="55">
        <v>845</v>
      </c>
      <c r="H19" s="57">
        <v>6.2348330000000001</v>
      </c>
      <c r="I19" s="39">
        <v>1.4800000000000001E-2</v>
      </c>
      <c r="J19" s="168"/>
      <c r="M19" s="168"/>
      <c r="N19" s="170"/>
      <c r="O19" s="171"/>
    </row>
    <row r="20" spans="1:15" ht="15.75">
      <c r="A20" t="s">
        <v>243</v>
      </c>
      <c r="B20" t="s">
        <v>663</v>
      </c>
      <c r="C20" s="47">
        <v>15</v>
      </c>
      <c r="D20" s="51" t="s">
        <v>194</v>
      </c>
      <c r="E20" s="51" t="s">
        <v>406</v>
      </c>
      <c r="F20" s="51" t="s">
        <v>313</v>
      </c>
      <c r="G20" s="55">
        <v>26758</v>
      </c>
      <c r="H20" s="57">
        <v>5.7663489999999999</v>
      </c>
      <c r="I20" s="39">
        <v>1.37E-2</v>
      </c>
      <c r="J20" s="168"/>
      <c r="M20" s="168"/>
      <c r="N20" s="170"/>
      <c r="O20" s="171"/>
    </row>
    <row r="21" spans="1:15" ht="15.75">
      <c r="A21" t="s">
        <v>243</v>
      </c>
      <c r="B21" t="s">
        <v>681</v>
      </c>
      <c r="C21" s="47">
        <v>16</v>
      </c>
      <c r="D21" s="51" t="s">
        <v>111</v>
      </c>
      <c r="E21" s="51" t="s">
        <v>363</v>
      </c>
      <c r="F21" s="51" t="s">
        <v>309</v>
      </c>
      <c r="G21" s="55">
        <v>10582</v>
      </c>
      <c r="H21" s="57">
        <v>5.7142799999999996</v>
      </c>
      <c r="I21" s="39">
        <v>1.3500000000000002E-2</v>
      </c>
      <c r="J21" s="168"/>
      <c r="M21" s="168"/>
      <c r="N21" s="170"/>
      <c r="O21" s="171"/>
    </row>
    <row r="22" spans="1:15" ht="15.75">
      <c r="A22" t="s">
        <v>243</v>
      </c>
      <c r="B22" t="s">
        <v>666</v>
      </c>
      <c r="C22" s="47">
        <v>17</v>
      </c>
      <c r="D22" s="51" t="s">
        <v>195</v>
      </c>
      <c r="E22" s="51" t="s">
        <v>407</v>
      </c>
      <c r="F22" s="51" t="s">
        <v>306</v>
      </c>
      <c r="G22" s="55">
        <v>3687</v>
      </c>
      <c r="H22" s="57">
        <v>4.0851959999999998</v>
      </c>
      <c r="I22" s="39">
        <v>9.7000000000000003E-3</v>
      </c>
      <c r="J22" s="168"/>
      <c r="M22" s="168"/>
      <c r="N22" s="170"/>
      <c r="O22" s="171"/>
    </row>
    <row r="23" spans="1:15" ht="15.75">
      <c r="A23" t="s">
        <v>243</v>
      </c>
      <c r="B23" t="s">
        <v>678</v>
      </c>
      <c r="C23" s="47">
        <v>18</v>
      </c>
      <c r="D23" s="51" t="s">
        <v>196</v>
      </c>
      <c r="E23" s="51" t="s">
        <v>408</v>
      </c>
      <c r="F23" s="51" t="s">
        <v>313</v>
      </c>
      <c r="G23" s="55">
        <v>6090</v>
      </c>
      <c r="H23" s="57">
        <v>3.8854199999999999</v>
      </c>
      <c r="I23" s="39">
        <v>9.1999999999999998E-3</v>
      </c>
      <c r="J23" s="168"/>
      <c r="M23" s="168"/>
      <c r="N23" s="170"/>
      <c r="O23" s="171"/>
    </row>
    <row r="24" spans="1:15" ht="15.75">
      <c r="A24" t="s">
        <v>243</v>
      </c>
      <c r="B24" t="s">
        <v>664</v>
      </c>
      <c r="C24" s="47">
        <v>19</v>
      </c>
      <c r="D24" s="51" t="s">
        <v>119</v>
      </c>
      <c r="E24" s="51" t="s">
        <v>370</v>
      </c>
      <c r="F24" s="51" t="s">
        <v>306</v>
      </c>
      <c r="G24" s="55">
        <v>17738</v>
      </c>
      <c r="H24" s="57">
        <v>3.5564689999999999</v>
      </c>
      <c r="I24" s="39">
        <v>8.3999999999999995E-3</v>
      </c>
      <c r="J24" s="168"/>
      <c r="M24" s="168"/>
      <c r="N24" s="170"/>
      <c r="O24" s="171"/>
    </row>
    <row r="25" spans="1:15" ht="15.75">
      <c r="A25" t="s">
        <v>243</v>
      </c>
      <c r="B25" t="s">
        <v>679</v>
      </c>
      <c r="C25" s="47">
        <v>20</v>
      </c>
      <c r="D25" s="51" t="s">
        <v>197</v>
      </c>
      <c r="E25" s="51" t="s">
        <v>409</v>
      </c>
      <c r="F25" s="51" t="s">
        <v>313</v>
      </c>
      <c r="G25" s="55">
        <v>5565</v>
      </c>
      <c r="H25" s="57">
        <v>2.6823299999999999</v>
      </c>
      <c r="I25" s="39">
        <v>6.4000000000000003E-3</v>
      </c>
      <c r="J25" s="168"/>
      <c r="M25" s="168"/>
      <c r="N25" s="170"/>
      <c r="O25" s="171"/>
    </row>
    <row r="26" spans="1:15" ht="15.75">
      <c r="A26" t="s">
        <v>243</v>
      </c>
      <c r="B26" t="s">
        <v>665</v>
      </c>
      <c r="C26" s="47">
        <v>21</v>
      </c>
      <c r="D26" s="51" t="s">
        <v>198</v>
      </c>
      <c r="E26" s="51" t="s">
        <v>410</v>
      </c>
      <c r="F26" s="51" t="s">
        <v>309</v>
      </c>
      <c r="G26" s="55">
        <v>1084</v>
      </c>
      <c r="H26" s="57">
        <v>2.6411660000000001</v>
      </c>
      <c r="I26" s="39">
        <v>6.3E-3</v>
      </c>
      <c r="J26" s="168"/>
      <c r="M26" s="168"/>
      <c r="N26" s="170"/>
      <c r="O26" s="171"/>
    </row>
    <row r="27" spans="1:15" ht="15.75">
      <c r="A27" t="s">
        <v>243</v>
      </c>
      <c r="B27" t="s">
        <v>680</v>
      </c>
      <c r="C27" s="47">
        <v>22</v>
      </c>
      <c r="D27" s="51" t="s">
        <v>200</v>
      </c>
      <c r="E27" s="51" t="s">
        <v>411</v>
      </c>
      <c r="F27" s="51" t="s">
        <v>315</v>
      </c>
      <c r="G27" s="55">
        <v>13393</v>
      </c>
      <c r="H27" s="57">
        <v>2.1160939999999999</v>
      </c>
      <c r="I27" s="39">
        <v>5.0000000000000001E-3</v>
      </c>
      <c r="J27" s="168"/>
      <c r="M27" s="168"/>
      <c r="N27" s="170"/>
      <c r="O27" s="171"/>
    </row>
    <row r="28" spans="1:15" ht="15.75">
      <c r="A28" t="s">
        <v>243</v>
      </c>
      <c r="B28" t="s">
        <v>661</v>
      </c>
      <c r="C28" s="47">
        <v>23</v>
      </c>
      <c r="D28" s="51" t="s">
        <v>199</v>
      </c>
      <c r="E28" s="51" t="s">
        <v>412</v>
      </c>
      <c r="F28" s="51" t="s">
        <v>318</v>
      </c>
      <c r="G28" s="55">
        <v>1720</v>
      </c>
      <c r="H28" s="57">
        <v>2.0992600000000001</v>
      </c>
      <c r="I28" s="39">
        <v>5.0000000000000001E-3</v>
      </c>
      <c r="J28" s="168"/>
      <c r="M28" s="168"/>
      <c r="N28" s="170"/>
      <c r="O28" s="171"/>
    </row>
    <row r="29" spans="1:15" ht="15.75">
      <c r="A29" t="s">
        <v>243</v>
      </c>
      <c r="B29" t="s">
        <v>682</v>
      </c>
      <c r="C29" s="47">
        <v>24</v>
      </c>
      <c r="D29" s="51" t="s">
        <v>201</v>
      </c>
      <c r="E29" s="51" t="s">
        <v>202</v>
      </c>
      <c r="F29" s="51" t="s">
        <v>318</v>
      </c>
      <c r="G29" s="55">
        <v>4226</v>
      </c>
      <c r="H29" s="57">
        <v>1.679835</v>
      </c>
      <c r="I29" s="39">
        <v>4.0000000000000001E-3</v>
      </c>
      <c r="J29" s="168"/>
      <c r="M29" s="168"/>
      <c r="N29" s="170"/>
      <c r="O29" s="171"/>
    </row>
    <row r="30" spans="1:15" ht="16.5" thickBot="1">
      <c r="A30" t="s">
        <v>243</v>
      </c>
      <c r="B30" t="s">
        <v>674</v>
      </c>
      <c r="C30" s="47">
        <v>25</v>
      </c>
      <c r="D30" s="51" t="s">
        <v>203</v>
      </c>
      <c r="E30" s="51" t="s">
        <v>413</v>
      </c>
      <c r="F30" s="51" t="s">
        <v>306</v>
      </c>
      <c r="G30" s="55">
        <v>3327</v>
      </c>
      <c r="H30" s="57">
        <v>1.678472</v>
      </c>
      <c r="I30" s="39">
        <v>4.0000000000000001E-3</v>
      </c>
      <c r="J30" s="168"/>
      <c r="M30" s="168"/>
      <c r="N30" s="170"/>
      <c r="O30" s="171"/>
    </row>
    <row r="31" spans="1:15" ht="16.5" thickBot="1">
      <c r="C31" s="64"/>
      <c r="D31" s="64"/>
      <c r="E31" s="65" t="s">
        <v>685</v>
      </c>
      <c r="F31" s="64"/>
      <c r="G31" s="83"/>
      <c r="H31" s="66">
        <v>419.61261499999983</v>
      </c>
      <c r="I31" s="67">
        <v>0.99440000000000006</v>
      </c>
    </row>
    <row r="32" spans="1:15">
      <c r="C32" s="95"/>
      <c r="D32" s="95"/>
      <c r="E32" s="95"/>
      <c r="F32" s="95"/>
      <c r="G32" s="102"/>
      <c r="H32" s="95"/>
      <c r="I32" s="96"/>
    </row>
    <row r="33" spans="1:9" ht="16.5" thickBot="1">
      <c r="C33" s="72" t="s">
        <v>70</v>
      </c>
      <c r="D33" s="49"/>
      <c r="E33" s="53" t="s">
        <v>684</v>
      </c>
      <c r="F33" s="49"/>
      <c r="G33" s="49"/>
      <c r="H33" s="59">
        <v>0</v>
      </c>
      <c r="I33" s="43">
        <v>0</v>
      </c>
    </row>
    <row r="34" spans="1:9" ht="16.5" thickBot="1">
      <c r="C34" s="68"/>
      <c r="D34" s="69"/>
      <c r="E34" s="65" t="s">
        <v>685</v>
      </c>
      <c r="F34" s="70"/>
      <c r="G34" s="70"/>
      <c r="H34" s="66">
        <v>0</v>
      </c>
      <c r="I34" s="71">
        <v>0</v>
      </c>
    </row>
    <row r="35" spans="1:9" ht="15.75" thickBot="1">
      <c r="C35" s="95"/>
      <c r="D35" s="95"/>
      <c r="E35" s="95"/>
      <c r="F35" s="95"/>
      <c r="G35" s="102"/>
      <c r="H35" s="95"/>
      <c r="I35" s="96"/>
    </row>
    <row r="36" spans="1:9" ht="16.5" thickBot="1">
      <c r="C36" s="79" t="s">
        <v>206</v>
      </c>
      <c r="D36" s="69"/>
      <c r="E36" s="80" t="s">
        <v>686</v>
      </c>
      <c r="F36" s="97"/>
      <c r="G36" s="103"/>
      <c r="H36" s="90">
        <v>2.4176280000000001</v>
      </c>
      <c r="I36" s="91">
        <v>5.6000000000000008E-3</v>
      </c>
    </row>
    <row r="37" spans="1:9" ht="16.5" thickBot="1">
      <c r="C37" s="48"/>
      <c r="D37" s="48"/>
      <c r="E37" s="53" t="s">
        <v>685</v>
      </c>
      <c r="F37" s="48"/>
      <c r="G37" s="40"/>
      <c r="H37" s="58">
        <v>2.4176280000000001</v>
      </c>
      <c r="I37" s="41">
        <v>5.6000000000000008E-3</v>
      </c>
    </row>
    <row r="38" spans="1:9" ht="16.5" thickBot="1">
      <c r="C38" s="64"/>
      <c r="D38" s="64"/>
      <c r="E38" s="65" t="s">
        <v>687</v>
      </c>
      <c r="F38" s="64"/>
      <c r="G38" s="83"/>
      <c r="H38" s="66">
        <v>422.03024299999981</v>
      </c>
      <c r="I38" s="78">
        <v>1</v>
      </c>
    </row>
    <row r="39" spans="1:9">
      <c r="C39" s="32"/>
      <c r="D39" s="1"/>
      <c r="E39" s="5" t="s">
        <v>55</v>
      </c>
      <c r="F39" s="4"/>
      <c r="G39" s="4"/>
      <c r="H39" s="1"/>
      <c r="I39" s="33"/>
    </row>
    <row r="40" spans="1:9">
      <c r="C40" s="32"/>
      <c r="D40" s="1"/>
      <c r="E40" s="18" t="s">
        <v>56</v>
      </c>
      <c r="F40" s="5"/>
      <c r="G40" s="5"/>
      <c r="H40" s="1"/>
      <c r="I40" s="33"/>
    </row>
    <row r="41" spans="1:9" ht="15.75">
      <c r="C41" s="32"/>
      <c r="D41" s="1"/>
      <c r="E41" s="3" t="s">
        <v>57</v>
      </c>
      <c r="F41" s="5"/>
      <c r="G41" s="7" t="s">
        <v>58</v>
      </c>
      <c r="H41" s="1"/>
      <c r="I41" s="33"/>
    </row>
    <row r="42" spans="1:9" ht="15.75">
      <c r="C42" s="32"/>
      <c r="D42" s="1"/>
      <c r="E42" s="3" t="s">
        <v>59</v>
      </c>
      <c r="F42" s="5"/>
      <c r="G42" s="7" t="s">
        <v>58</v>
      </c>
      <c r="H42" s="1"/>
      <c r="I42" s="33"/>
    </row>
    <row r="43" spans="1:9" ht="15.75">
      <c r="A43" t="s">
        <v>243</v>
      </c>
      <c r="C43" s="32"/>
      <c r="D43" s="1"/>
      <c r="E43" s="3" t="s">
        <v>320</v>
      </c>
      <c r="F43" s="5"/>
      <c r="G43" s="9">
        <v>252.96481600000001</v>
      </c>
      <c r="H43" s="1"/>
      <c r="I43" s="33"/>
    </row>
    <row r="44" spans="1:9" ht="15.75">
      <c r="A44" t="s">
        <v>243</v>
      </c>
      <c r="C44" s="32"/>
      <c r="D44" s="1"/>
      <c r="E44" s="3" t="s">
        <v>319</v>
      </c>
      <c r="F44" s="5"/>
      <c r="G44" s="9">
        <v>248.72272899999999</v>
      </c>
      <c r="H44" s="1"/>
      <c r="I44" s="33"/>
    </row>
    <row r="45" spans="1:9" ht="15.75">
      <c r="C45" s="32"/>
      <c r="D45" s="1"/>
      <c r="E45" s="3" t="s">
        <v>60</v>
      </c>
      <c r="F45" s="5"/>
      <c r="G45" s="7" t="s">
        <v>58</v>
      </c>
      <c r="H45" s="1"/>
      <c r="I45" s="33"/>
    </row>
    <row r="46" spans="1:9" ht="15.75">
      <c r="C46" s="32"/>
      <c r="D46" s="1"/>
      <c r="E46" s="3" t="s">
        <v>61</v>
      </c>
      <c r="F46" s="5"/>
      <c r="G46" s="7" t="s">
        <v>58</v>
      </c>
      <c r="H46" s="1"/>
      <c r="I46" s="33"/>
    </row>
    <row r="47" spans="1:9" ht="15.75">
      <c r="A47" t="s">
        <v>243</v>
      </c>
      <c r="C47" s="32"/>
      <c r="D47" s="1"/>
      <c r="E47" s="3" t="s">
        <v>62</v>
      </c>
      <c r="F47" s="5"/>
      <c r="G47" s="11">
        <v>5.9075550261926191</v>
      </c>
      <c r="H47" s="1"/>
      <c r="I47" s="33"/>
    </row>
    <row r="48" spans="1:9" ht="15.75">
      <c r="C48" s="32"/>
      <c r="D48" s="1"/>
      <c r="E48" s="3" t="s">
        <v>63</v>
      </c>
      <c r="F48" s="5"/>
      <c r="G48" s="11" t="s">
        <v>58</v>
      </c>
      <c r="H48" s="1"/>
      <c r="I48" s="33"/>
    </row>
    <row r="49" spans="3:9" ht="15.75">
      <c r="C49" s="32"/>
      <c r="D49" s="1"/>
      <c r="E49" s="3" t="s">
        <v>64</v>
      </c>
      <c r="F49" s="5"/>
      <c r="G49" s="7" t="s">
        <v>58</v>
      </c>
      <c r="H49" s="1"/>
      <c r="I49" s="33"/>
    </row>
    <row r="50" spans="3:9" ht="16.5" thickBot="1">
      <c r="C50" s="37"/>
      <c r="D50" s="34"/>
      <c r="E50" s="28" t="s">
        <v>65</v>
      </c>
      <c r="F50" s="34"/>
      <c r="G50" s="34"/>
      <c r="H50" s="34"/>
      <c r="I50" s="36"/>
    </row>
  </sheetData>
  <sheetProtection password="96CD" sheet="1" objects="1" scenarios="1" selectLockedCells="1" selectUnlockedCells="1"/>
  <mergeCells count="2">
    <mergeCell ref="C1:I1"/>
    <mergeCell ref="C2:I2"/>
  </mergeCells>
  <phoneticPr fontId="21" type="noConversion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90"/>
  <sheetViews>
    <sheetView zoomScale="86" zoomScaleNormal="86" workbookViewId="0">
      <selection sqref="A1:G1"/>
    </sheetView>
  </sheetViews>
  <sheetFormatPr defaultRowHeight="15"/>
  <cols>
    <col min="2" max="2" width="14.5703125" bestFit="1" customWidth="1"/>
    <col min="3" max="3" width="64.28515625" customWidth="1"/>
    <col min="4" max="4" width="29.5703125" customWidth="1"/>
    <col min="5" max="5" width="9.140625" bestFit="1" customWidth="1"/>
    <col min="6" max="6" width="15" customWidth="1"/>
    <col min="7" max="7" width="15.28515625" customWidth="1"/>
    <col min="8" max="16384" width="9.140625" style="284"/>
  </cols>
  <sheetData>
    <row r="1" spans="1:7" customFormat="1" ht="18.75">
      <c r="A1" s="368" t="s">
        <v>321</v>
      </c>
      <c r="B1" s="368"/>
      <c r="C1" s="368"/>
      <c r="D1" s="368"/>
      <c r="E1" s="368"/>
      <c r="F1" s="368"/>
      <c r="G1" s="368"/>
    </row>
    <row r="2" spans="1:7" customFormat="1" ht="19.5" thickBot="1">
      <c r="A2" s="368" t="s">
        <v>694</v>
      </c>
      <c r="B2" s="368"/>
      <c r="C2" s="368"/>
      <c r="D2" s="368"/>
      <c r="E2" s="368"/>
      <c r="F2" s="368"/>
      <c r="G2" s="368"/>
    </row>
    <row r="3" spans="1:7" customFormat="1" ht="30.75" thickBot="1">
      <c r="A3" s="61" t="s">
        <v>0</v>
      </c>
      <c r="B3" s="61" t="s">
        <v>1</v>
      </c>
      <c r="C3" s="173" t="s">
        <v>2</v>
      </c>
      <c r="D3" s="173" t="s">
        <v>205</v>
      </c>
      <c r="E3" s="174" t="s">
        <v>3</v>
      </c>
      <c r="F3" s="175" t="s">
        <v>66</v>
      </c>
      <c r="G3" s="176" t="s">
        <v>4</v>
      </c>
    </row>
    <row r="4" spans="1:7" customFormat="1" ht="15.75">
      <c r="A4" s="177"/>
      <c r="B4" s="177"/>
      <c r="C4" s="178"/>
      <c r="D4" s="177"/>
      <c r="E4" s="178"/>
      <c r="F4" s="179"/>
      <c r="G4" s="180"/>
    </row>
    <row r="5" spans="1:7" customFormat="1" ht="15.75">
      <c r="A5" s="181" t="s">
        <v>69</v>
      </c>
      <c r="B5" s="181"/>
      <c r="C5" s="2" t="s">
        <v>67</v>
      </c>
      <c r="D5" s="182"/>
      <c r="E5" s="183"/>
      <c r="F5" s="179"/>
      <c r="G5" s="184"/>
    </row>
    <row r="6" spans="1:7" customFormat="1" ht="15.75">
      <c r="A6" s="185"/>
      <c r="B6" s="185"/>
      <c r="C6" s="2" t="s">
        <v>68</v>
      </c>
      <c r="D6" s="182"/>
      <c r="E6" s="186"/>
      <c r="F6" s="179"/>
      <c r="G6" s="187"/>
    </row>
    <row r="7" spans="1:7" customFormat="1" ht="15.75">
      <c r="A7" s="188">
        <v>1</v>
      </c>
      <c r="B7" s="189" t="s">
        <v>21</v>
      </c>
      <c r="C7" s="190" t="s">
        <v>267</v>
      </c>
      <c r="D7" s="191" t="s">
        <v>311</v>
      </c>
      <c r="E7" s="192">
        <v>2500</v>
      </c>
      <c r="F7" s="193">
        <v>17.353750000000002</v>
      </c>
      <c r="G7" s="194">
        <v>7.6010085365041447E-2</v>
      </c>
    </row>
    <row r="8" spans="1:7" customFormat="1" ht="15.75">
      <c r="A8" s="188">
        <v>2</v>
      </c>
      <c r="B8" s="189" t="s">
        <v>30</v>
      </c>
      <c r="C8" s="190" t="s">
        <v>277</v>
      </c>
      <c r="D8" s="191" t="s">
        <v>311</v>
      </c>
      <c r="E8" s="192">
        <v>4000</v>
      </c>
      <c r="F8" s="193">
        <v>14.532</v>
      </c>
      <c r="G8" s="194">
        <v>6.36507129885346E-2</v>
      </c>
    </row>
    <row r="9" spans="1:7" customFormat="1" ht="15.75">
      <c r="A9" s="188">
        <v>3</v>
      </c>
      <c r="B9" s="189" t="s">
        <v>194</v>
      </c>
      <c r="C9" s="190" t="s">
        <v>406</v>
      </c>
      <c r="D9" s="191" t="s">
        <v>313</v>
      </c>
      <c r="E9" s="192">
        <v>60000</v>
      </c>
      <c r="F9" s="193">
        <v>12.93</v>
      </c>
      <c r="G9" s="194">
        <v>5.6633892027370791E-2</v>
      </c>
    </row>
    <row r="10" spans="1:7" customFormat="1" ht="15.75">
      <c r="A10" s="188">
        <v>4</v>
      </c>
      <c r="B10" s="189" t="s">
        <v>26</v>
      </c>
      <c r="C10" s="190" t="s">
        <v>273</v>
      </c>
      <c r="D10" s="191" t="s">
        <v>314</v>
      </c>
      <c r="E10" s="192">
        <v>375</v>
      </c>
      <c r="F10" s="193">
        <v>12.42375</v>
      </c>
      <c r="G10" s="194">
        <v>5.4416497762958073E-2</v>
      </c>
    </row>
    <row r="11" spans="1:7" customFormat="1" ht="15.75">
      <c r="A11" s="188">
        <v>5</v>
      </c>
      <c r="B11" s="189" t="s">
        <v>5</v>
      </c>
      <c r="C11" s="190" t="s">
        <v>251</v>
      </c>
      <c r="D11" s="191" t="s">
        <v>301</v>
      </c>
      <c r="E11" s="192">
        <v>4000</v>
      </c>
      <c r="F11" s="193">
        <v>11.302</v>
      </c>
      <c r="G11" s="194">
        <v>4.9503190076824799E-2</v>
      </c>
    </row>
    <row r="12" spans="1:7" customFormat="1" ht="15.75">
      <c r="A12" s="188">
        <v>6</v>
      </c>
      <c r="B12" s="189" t="s">
        <v>115</v>
      </c>
      <c r="C12" s="190" t="s">
        <v>1139</v>
      </c>
      <c r="D12" s="191" t="s">
        <v>382</v>
      </c>
      <c r="E12" s="192">
        <v>16000</v>
      </c>
      <c r="F12" s="193">
        <v>10.071999999999999</v>
      </c>
      <c r="G12" s="194">
        <v>4.4115743271436858E-2</v>
      </c>
    </row>
    <row r="13" spans="1:7" customFormat="1" ht="15.75">
      <c r="A13" s="188">
        <v>7</v>
      </c>
      <c r="B13" s="189" t="s">
        <v>11</v>
      </c>
      <c r="C13" s="190" t="s">
        <v>257</v>
      </c>
      <c r="D13" s="191" t="s">
        <v>306</v>
      </c>
      <c r="E13" s="192">
        <v>500</v>
      </c>
      <c r="F13" s="193">
        <v>8.1342499999999998</v>
      </c>
      <c r="G13" s="194">
        <v>3.5628324533924276E-2</v>
      </c>
    </row>
    <row r="14" spans="1:7" customFormat="1" ht="15.75">
      <c r="A14" s="188">
        <v>8</v>
      </c>
      <c r="B14" s="189" t="s">
        <v>45</v>
      </c>
      <c r="C14" s="190" t="s">
        <v>291</v>
      </c>
      <c r="D14" s="191" t="s">
        <v>314</v>
      </c>
      <c r="E14" s="192">
        <v>500</v>
      </c>
      <c r="F14" s="193">
        <v>6.8952499999999999</v>
      </c>
      <c r="G14" s="194">
        <v>3.0201457386057885E-2</v>
      </c>
    </row>
    <row r="15" spans="1:7" customFormat="1" ht="15.75">
      <c r="A15" s="188">
        <v>9</v>
      </c>
      <c r="B15" s="189" t="s">
        <v>54</v>
      </c>
      <c r="C15" s="190" t="s">
        <v>300</v>
      </c>
      <c r="D15" s="191" t="s">
        <v>315</v>
      </c>
      <c r="E15" s="192">
        <v>1000</v>
      </c>
      <c r="F15" s="193">
        <v>6.8710000000000004</v>
      </c>
      <c r="G15" s="194">
        <v>3.0095241463268731E-2</v>
      </c>
    </row>
    <row r="16" spans="1:7" customFormat="1" ht="15.75">
      <c r="A16" s="188">
        <v>10</v>
      </c>
      <c r="B16" s="189" t="s">
        <v>49</v>
      </c>
      <c r="C16" s="190" t="s">
        <v>295</v>
      </c>
      <c r="D16" s="191" t="s">
        <v>302</v>
      </c>
      <c r="E16" s="192">
        <v>2000</v>
      </c>
      <c r="F16" s="193">
        <v>6.7510000000000003</v>
      </c>
      <c r="G16" s="194">
        <v>2.956963689688942E-2</v>
      </c>
    </row>
    <row r="17" spans="1:7" customFormat="1" ht="15.75">
      <c r="A17" s="188">
        <v>11</v>
      </c>
      <c r="B17" s="189" t="s">
        <v>10</v>
      </c>
      <c r="C17" s="190" t="s">
        <v>255</v>
      </c>
      <c r="D17" s="191" t="s">
        <v>303</v>
      </c>
      <c r="E17" s="192">
        <v>1000</v>
      </c>
      <c r="F17" s="193">
        <v>6.3419999999999996</v>
      </c>
      <c r="G17" s="194">
        <v>2.7778201333146603E-2</v>
      </c>
    </row>
    <row r="18" spans="1:7" customFormat="1" ht="15.75">
      <c r="A18" s="188">
        <v>12</v>
      </c>
      <c r="B18" s="189" t="s">
        <v>696</v>
      </c>
      <c r="C18" s="190" t="s">
        <v>1140</v>
      </c>
      <c r="D18" s="191" t="s">
        <v>303</v>
      </c>
      <c r="E18" s="192">
        <v>8000</v>
      </c>
      <c r="F18" s="193">
        <v>5.8280000000000003</v>
      </c>
      <c r="G18" s="194">
        <v>2.5526861773821886E-2</v>
      </c>
    </row>
    <row r="19" spans="1:7" customFormat="1" ht="15.75">
      <c r="A19" s="188">
        <v>13</v>
      </c>
      <c r="B19" s="189" t="s">
        <v>15</v>
      </c>
      <c r="C19" s="190" t="s">
        <v>261</v>
      </c>
      <c r="D19" s="191" t="s">
        <v>307</v>
      </c>
      <c r="E19" s="192">
        <v>2000</v>
      </c>
      <c r="F19" s="193">
        <v>5.37</v>
      </c>
      <c r="G19" s="194">
        <v>2.352080434547418E-2</v>
      </c>
    </row>
    <row r="20" spans="1:7" customFormat="1" ht="15.75">
      <c r="A20" s="188">
        <v>14</v>
      </c>
      <c r="B20" s="189" t="s">
        <v>17</v>
      </c>
      <c r="C20" s="190" t="s">
        <v>263</v>
      </c>
      <c r="D20" s="191" t="s">
        <v>308</v>
      </c>
      <c r="E20" s="192">
        <v>500</v>
      </c>
      <c r="F20" s="193">
        <v>4.42225</v>
      </c>
      <c r="G20" s="194">
        <v>1.9369623280590911E-2</v>
      </c>
    </row>
    <row r="21" spans="1:7" customFormat="1" ht="15.75">
      <c r="A21" s="188">
        <v>15</v>
      </c>
      <c r="B21" s="189" t="s">
        <v>41</v>
      </c>
      <c r="C21" s="190" t="s">
        <v>286</v>
      </c>
      <c r="D21" s="191" t="s">
        <v>314</v>
      </c>
      <c r="E21" s="192">
        <v>2000</v>
      </c>
      <c r="F21" s="193">
        <v>4.0540000000000003</v>
      </c>
      <c r="G21" s="194">
        <v>1.77566742675144E-2</v>
      </c>
    </row>
    <row r="22" spans="1:7" customFormat="1" ht="15.75">
      <c r="A22" s="188">
        <v>16</v>
      </c>
      <c r="B22" s="189" t="s">
        <v>9</v>
      </c>
      <c r="C22" s="190" t="s">
        <v>254</v>
      </c>
      <c r="D22" s="191" t="s">
        <v>304</v>
      </c>
      <c r="E22" s="192">
        <v>500</v>
      </c>
      <c r="F22" s="193">
        <v>3.81175</v>
      </c>
      <c r="G22" s="194">
        <v>1.6695610049136164E-2</v>
      </c>
    </row>
    <row r="23" spans="1:7" customFormat="1" ht="15.75">
      <c r="A23" s="188">
        <v>17</v>
      </c>
      <c r="B23" s="189" t="s">
        <v>47</v>
      </c>
      <c r="C23" s="190" t="s">
        <v>294</v>
      </c>
      <c r="D23" s="191" t="s">
        <v>303</v>
      </c>
      <c r="E23" s="192">
        <v>500</v>
      </c>
      <c r="F23" s="193">
        <v>3.6920000000000002</v>
      </c>
      <c r="G23" s="194">
        <v>1.6171100492270146E-2</v>
      </c>
    </row>
    <row r="24" spans="1:7" customFormat="1" ht="15.75">
      <c r="A24" s="188">
        <v>18</v>
      </c>
      <c r="B24" s="189" t="s">
        <v>697</v>
      </c>
      <c r="C24" s="190" t="s">
        <v>1141</v>
      </c>
      <c r="D24" s="191" t="s">
        <v>1142</v>
      </c>
      <c r="E24" s="192">
        <v>2000</v>
      </c>
      <c r="F24" s="193">
        <v>3.589</v>
      </c>
      <c r="G24" s="194">
        <v>1.5719956572794569E-2</v>
      </c>
    </row>
    <row r="25" spans="1:7" customFormat="1" ht="15.75">
      <c r="A25" s="188">
        <v>19</v>
      </c>
      <c r="B25" s="189" t="s">
        <v>18</v>
      </c>
      <c r="C25" s="190" t="s">
        <v>264</v>
      </c>
      <c r="D25" s="191" t="s">
        <v>309</v>
      </c>
      <c r="E25" s="192">
        <v>1000</v>
      </c>
      <c r="F25" s="193">
        <v>2.6964999999999999</v>
      </c>
      <c r="G25" s="194">
        <v>1.1810772610348441E-2</v>
      </c>
    </row>
    <row r="26" spans="1:7" customFormat="1" ht="15.75">
      <c r="A26" s="188">
        <v>20</v>
      </c>
      <c r="B26" s="189" t="s">
        <v>8</v>
      </c>
      <c r="C26" s="190" t="s">
        <v>253</v>
      </c>
      <c r="D26" s="191" t="s">
        <v>303</v>
      </c>
      <c r="E26" s="192">
        <v>250</v>
      </c>
      <c r="F26" s="193">
        <v>2.6255000000000002</v>
      </c>
      <c r="G26" s="194">
        <v>1.1499789908574014E-2</v>
      </c>
    </row>
    <row r="27" spans="1:7" customFormat="1" ht="15.75">
      <c r="A27" s="188">
        <v>21</v>
      </c>
      <c r="B27" s="189" t="s">
        <v>38</v>
      </c>
      <c r="C27" s="190" t="s">
        <v>283</v>
      </c>
      <c r="D27" s="191" t="s">
        <v>313</v>
      </c>
      <c r="E27" s="192">
        <v>2000</v>
      </c>
      <c r="F27" s="193">
        <v>2.2799999999999998</v>
      </c>
      <c r="G27" s="194">
        <v>9.9864867612069145E-3</v>
      </c>
    </row>
    <row r="28" spans="1:7" customFormat="1" ht="16.5" thickBot="1">
      <c r="A28" s="188">
        <v>22</v>
      </c>
      <c r="B28" s="189" t="s">
        <v>28</v>
      </c>
      <c r="C28" s="190" t="s">
        <v>278</v>
      </c>
      <c r="D28" s="191" t="s">
        <v>305</v>
      </c>
      <c r="E28" s="192">
        <v>500</v>
      </c>
      <c r="F28" s="193">
        <v>1.75325</v>
      </c>
      <c r="G28" s="194">
        <v>7.6793017167043958E-3</v>
      </c>
    </row>
    <row r="29" spans="1:7" customFormat="1" ht="17.25" thickBot="1">
      <c r="A29" s="195"/>
      <c r="B29" s="195"/>
      <c r="C29" s="196" t="s">
        <v>685</v>
      </c>
      <c r="D29" s="196"/>
      <c r="E29" s="197"/>
      <c r="F29" s="198">
        <f>SUM(F7:F28)</f>
        <v>153.72924999999998</v>
      </c>
      <c r="G29" s="199">
        <f>SUM(G7:G28)</f>
        <v>0.67333996488388947</v>
      </c>
    </row>
    <row r="30" spans="1:7" customFormat="1" ht="15.75">
      <c r="A30" s="200"/>
      <c r="B30" s="200"/>
      <c r="C30" s="201"/>
      <c r="D30" s="202"/>
      <c r="E30" s="203"/>
      <c r="F30" s="179"/>
      <c r="G30" s="204"/>
    </row>
    <row r="31" spans="1:7" ht="15.75">
      <c r="A31" s="181" t="s">
        <v>70</v>
      </c>
      <c r="B31" s="181"/>
      <c r="C31" s="205" t="s">
        <v>698</v>
      </c>
      <c r="D31" s="206"/>
      <c r="E31" s="207"/>
      <c r="F31" s="179"/>
      <c r="G31" s="208"/>
    </row>
    <row r="32" spans="1:7" ht="30">
      <c r="A32" s="185"/>
      <c r="B32" s="185"/>
      <c r="C32" s="359" t="s">
        <v>1138</v>
      </c>
      <c r="D32" s="206"/>
      <c r="E32" s="207"/>
      <c r="F32" s="179"/>
      <c r="G32" s="208"/>
    </row>
    <row r="33" spans="1:7" ht="15.75">
      <c r="A33" s="185"/>
      <c r="B33" s="185"/>
      <c r="C33" s="205"/>
      <c r="D33" s="206"/>
      <c r="E33" s="207"/>
      <c r="F33" s="179"/>
      <c r="G33" s="208"/>
    </row>
    <row r="34" spans="1:7" ht="15.75">
      <c r="A34" s="188">
        <v>1</v>
      </c>
      <c r="B34" s="188"/>
      <c r="C34" s="190" t="s">
        <v>267</v>
      </c>
      <c r="D34" s="191"/>
      <c r="E34" s="209">
        <v>2500</v>
      </c>
      <c r="F34" s="193">
        <v>17.445</v>
      </c>
      <c r="G34" s="194">
        <v>7.6409763837392383E-2</v>
      </c>
    </row>
    <row r="35" spans="1:7" ht="15.75">
      <c r="A35" s="188">
        <f>+A34+1</f>
        <v>2</v>
      </c>
      <c r="B35" s="188"/>
      <c r="C35" s="190" t="s">
        <v>277</v>
      </c>
      <c r="D35" s="191" t="s">
        <v>699</v>
      </c>
      <c r="E35" s="209">
        <v>4000</v>
      </c>
      <c r="F35" s="193">
        <v>14.641999999999999</v>
      </c>
      <c r="G35" s="194">
        <v>6.41325171743823E-2</v>
      </c>
    </row>
    <row r="36" spans="1:7" ht="15.75">
      <c r="A36" s="188">
        <f t="shared" ref="A36:A53" si="0">+A35+1</f>
        <v>3</v>
      </c>
      <c r="B36" s="188"/>
      <c r="C36" s="190" t="s">
        <v>406</v>
      </c>
      <c r="D36" s="191" t="s">
        <v>699</v>
      </c>
      <c r="E36" s="209">
        <v>60000</v>
      </c>
      <c r="F36" s="193">
        <v>13.08</v>
      </c>
      <c r="G36" s="194">
        <v>5.7290897735344931E-2</v>
      </c>
    </row>
    <row r="37" spans="1:7" ht="15.75">
      <c r="A37" s="188">
        <f t="shared" si="0"/>
        <v>4</v>
      </c>
      <c r="B37" s="188"/>
      <c r="C37" s="190" t="s">
        <v>273</v>
      </c>
      <c r="D37" s="191" t="s">
        <v>699</v>
      </c>
      <c r="E37" s="209">
        <v>375</v>
      </c>
      <c r="F37" s="193">
        <v>12.51975</v>
      </c>
      <c r="G37" s="194">
        <v>5.4836981416061518E-2</v>
      </c>
    </row>
    <row r="38" spans="1:7" ht="15.75">
      <c r="A38" s="188">
        <f t="shared" si="0"/>
        <v>5</v>
      </c>
      <c r="B38" s="188"/>
      <c r="C38" s="190" t="s">
        <v>251</v>
      </c>
      <c r="D38" s="191" t="s">
        <v>699</v>
      </c>
      <c r="E38" s="209">
        <v>4000</v>
      </c>
      <c r="F38" s="193">
        <v>11.39</v>
      </c>
      <c r="G38" s="194">
        <v>4.9888633425502961E-2</v>
      </c>
    </row>
    <row r="39" spans="1:7" ht="15.75">
      <c r="A39" s="188">
        <f t="shared" si="0"/>
        <v>6</v>
      </c>
      <c r="B39" s="188"/>
      <c r="C39" s="190" t="s">
        <v>1139</v>
      </c>
      <c r="D39" s="191" t="s">
        <v>699</v>
      </c>
      <c r="E39" s="209">
        <v>16000</v>
      </c>
      <c r="F39" s="193">
        <v>10.151999999999999</v>
      </c>
      <c r="G39" s="194">
        <v>4.4466146315689736E-2</v>
      </c>
    </row>
    <row r="40" spans="1:7" ht="15.75">
      <c r="A40" s="188">
        <f t="shared" si="0"/>
        <v>7</v>
      </c>
      <c r="B40" s="188"/>
      <c r="C40" s="190" t="s">
        <v>257</v>
      </c>
      <c r="D40" s="191" t="s">
        <v>699</v>
      </c>
      <c r="E40" s="209">
        <v>500</v>
      </c>
      <c r="F40" s="193">
        <v>8.1974999999999998</v>
      </c>
      <c r="G40" s="194">
        <v>3.5905361940786702E-2</v>
      </c>
    </row>
    <row r="41" spans="1:7" ht="15.75">
      <c r="A41" s="188">
        <f t="shared" si="0"/>
        <v>8</v>
      </c>
      <c r="B41" s="188"/>
      <c r="C41" s="190" t="s">
        <v>291</v>
      </c>
      <c r="D41" s="191" t="s">
        <v>699</v>
      </c>
      <c r="E41" s="209">
        <v>500</v>
      </c>
      <c r="F41" s="193">
        <v>6.9429999999999996</v>
      </c>
      <c r="G41" s="194">
        <v>3.0410604203096318E-2</v>
      </c>
    </row>
    <row r="42" spans="1:7" ht="15.75">
      <c r="A42" s="188">
        <f t="shared" si="0"/>
        <v>9</v>
      </c>
      <c r="B42" s="188"/>
      <c r="C42" s="190" t="s">
        <v>300</v>
      </c>
      <c r="D42" s="191" t="s">
        <v>699</v>
      </c>
      <c r="E42" s="209">
        <v>1000</v>
      </c>
      <c r="F42" s="193">
        <v>6.9139999999999997</v>
      </c>
      <c r="G42" s="194">
        <v>3.0283583099554652E-2</v>
      </c>
    </row>
    <row r="43" spans="1:7" ht="15.75">
      <c r="A43" s="188">
        <f t="shared" si="0"/>
        <v>10</v>
      </c>
      <c r="B43" s="188"/>
      <c r="C43" s="190" t="s">
        <v>295</v>
      </c>
      <c r="D43" s="191" t="s">
        <v>699</v>
      </c>
      <c r="E43" s="209">
        <v>2000</v>
      </c>
      <c r="F43" s="193">
        <v>6.8230000000000004</v>
      </c>
      <c r="G43" s="194">
        <v>2.9884999636717008E-2</v>
      </c>
    </row>
    <row r="44" spans="1:7" ht="15.75">
      <c r="A44" s="188">
        <f t="shared" si="0"/>
        <v>11</v>
      </c>
      <c r="B44" s="188"/>
      <c r="C44" s="190" t="s">
        <v>255</v>
      </c>
      <c r="D44" s="191" t="s">
        <v>699</v>
      </c>
      <c r="E44" s="209">
        <v>1000</v>
      </c>
      <c r="F44" s="193">
        <v>6.3685</v>
      </c>
      <c r="G44" s="194">
        <v>2.7894272341555365E-2</v>
      </c>
    </row>
    <row r="45" spans="1:7" ht="15.75">
      <c r="A45" s="188">
        <f t="shared" si="0"/>
        <v>12</v>
      </c>
      <c r="B45" s="188"/>
      <c r="C45" s="190" t="s">
        <v>1140</v>
      </c>
      <c r="D45" s="191" t="s">
        <v>699</v>
      </c>
      <c r="E45" s="209">
        <v>8000</v>
      </c>
      <c r="F45" s="193">
        <v>5.8760000000000003</v>
      </c>
      <c r="G45" s="194">
        <v>2.5737103600373609E-2</v>
      </c>
    </row>
    <row r="46" spans="1:7" ht="15.75">
      <c r="A46" s="188">
        <f t="shared" si="0"/>
        <v>13</v>
      </c>
      <c r="B46" s="188"/>
      <c r="C46" s="190" t="s">
        <v>261</v>
      </c>
      <c r="D46" s="191" t="s">
        <v>699</v>
      </c>
      <c r="E46" s="209">
        <v>2000</v>
      </c>
      <c r="F46" s="193">
        <v>5.4089999999999998</v>
      </c>
      <c r="G46" s="194">
        <v>2.3691625829547456E-2</v>
      </c>
    </row>
    <row r="47" spans="1:7" ht="15.75">
      <c r="A47" s="188">
        <f t="shared" si="0"/>
        <v>14</v>
      </c>
      <c r="B47" s="188"/>
      <c r="C47" s="190" t="s">
        <v>263</v>
      </c>
      <c r="D47" s="191" t="s">
        <v>699</v>
      </c>
      <c r="E47" s="209">
        <v>500</v>
      </c>
      <c r="F47" s="193">
        <v>4.4474999999999998</v>
      </c>
      <c r="G47" s="194">
        <v>1.9480219241433224E-2</v>
      </c>
    </row>
    <row r="48" spans="1:7" ht="15.75">
      <c r="A48" s="188">
        <f t="shared" si="0"/>
        <v>15</v>
      </c>
      <c r="B48" s="188"/>
      <c r="C48" s="190" t="s">
        <v>286</v>
      </c>
      <c r="D48" s="191" t="s">
        <v>699</v>
      </c>
      <c r="E48" s="209">
        <v>2000</v>
      </c>
      <c r="F48" s="193">
        <v>4.0839999999999996</v>
      </c>
      <c r="G48" s="194">
        <v>1.7888075409109229E-2</v>
      </c>
    </row>
    <row r="49" spans="1:7" ht="15.75">
      <c r="A49" s="188">
        <f t="shared" si="0"/>
        <v>16</v>
      </c>
      <c r="B49" s="188"/>
      <c r="C49" s="190" t="s">
        <v>254</v>
      </c>
      <c r="D49" s="191" t="s">
        <v>699</v>
      </c>
      <c r="E49" s="209">
        <v>500</v>
      </c>
      <c r="F49" s="193">
        <v>3.8247499999999999</v>
      </c>
      <c r="G49" s="194">
        <v>1.6752550543827256E-2</v>
      </c>
    </row>
    <row r="50" spans="1:7" ht="15.75">
      <c r="A50" s="188">
        <f t="shared" si="0"/>
        <v>17</v>
      </c>
      <c r="B50" s="188"/>
      <c r="C50" s="190" t="s">
        <v>294</v>
      </c>
      <c r="D50" s="191" t="s">
        <v>699</v>
      </c>
      <c r="E50" s="209">
        <v>500</v>
      </c>
      <c r="F50" s="193">
        <v>3.7229999999999999</v>
      </c>
      <c r="G50" s="194">
        <v>1.6306881671918131E-2</v>
      </c>
    </row>
    <row r="51" spans="1:7" ht="15.75">
      <c r="A51" s="188">
        <f t="shared" si="0"/>
        <v>18</v>
      </c>
      <c r="B51" s="188"/>
      <c r="C51" s="190" t="s">
        <v>1141</v>
      </c>
      <c r="D51" s="191" t="s">
        <v>699</v>
      </c>
      <c r="E51" s="209">
        <v>2000</v>
      </c>
      <c r="F51" s="193">
        <v>3.625</v>
      </c>
      <c r="G51" s="194">
        <v>1.5877637942708363E-2</v>
      </c>
    </row>
    <row r="52" spans="1:7" ht="15.75">
      <c r="A52" s="188">
        <f t="shared" si="0"/>
        <v>19</v>
      </c>
      <c r="B52" s="188"/>
      <c r="C52" s="190" t="s">
        <v>264</v>
      </c>
      <c r="D52" s="191" t="s">
        <v>699</v>
      </c>
      <c r="E52" s="209">
        <v>1000</v>
      </c>
      <c r="F52" s="193">
        <v>2.7040000000000002</v>
      </c>
      <c r="G52" s="194">
        <v>1.1843622895747148E-2</v>
      </c>
    </row>
    <row r="53" spans="1:7" ht="15.75">
      <c r="A53" s="188">
        <f t="shared" si="0"/>
        <v>20</v>
      </c>
      <c r="B53" s="188"/>
      <c r="C53" s="190" t="s">
        <v>253</v>
      </c>
      <c r="D53" s="191" t="s">
        <v>699</v>
      </c>
      <c r="E53" s="209">
        <v>250</v>
      </c>
      <c r="F53" s="193">
        <v>2.64575</v>
      </c>
      <c r="G53" s="194">
        <v>1.1588485679150523E-2</v>
      </c>
    </row>
    <row r="54" spans="1:7" ht="15.75">
      <c r="A54" s="188">
        <f>+A53+1</f>
        <v>21</v>
      </c>
      <c r="B54" s="188"/>
      <c r="C54" s="190" t="s">
        <v>283</v>
      </c>
      <c r="D54" s="191" t="s">
        <v>699</v>
      </c>
      <c r="E54" s="209">
        <v>2000</v>
      </c>
      <c r="F54" s="193">
        <v>2.298</v>
      </c>
      <c r="G54" s="194">
        <v>1.0065327446163811E-2</v>
      </c>
    </row>
    <row r="55" spans="1:7" ht="16.5" thickBot="1">
      <c r="A55" s="210">
        <v>22</v>
      </c>
      <c r="B55" s="210"/>
      <c r="C55" s="211" t="s">
        <v>278</v>
      </c>
      <c r="D55" s="212" t="s">
        <v>699</v>
      </c>
      <c r="E55" s="209">
        <v>500</v>
      </c>
      <c r="F55" s="193">
        <v>1.76125</v>
      </c>
      <c r="G55" s="194">
        <v>7.714342021129683E-3</v>
      </c>
    </row>
    <row r="56" spans="1:7" ht="16.5" thickBot="1">
      <c r="A56" s="213"/>
      <c r="B56" s="213"/>
      <c r="C56" s="196" t="s">
        <v>685</v>
      </c>
      <c r="D56" s="196"/>
      <c r="E56" s="197"/>
      <c r="F56" s="198">
        <f>SUM(F34:F55)</f>
        <v>154.87300000000002</v>
      </c>
      <c r="G56" s="199">
        <f>SUM(G34:G55)</f>
        <v>0.67834963340719223</v>
      </c>
    </row>
    <row r="57" spans="1:7">
      <c r="A57" s="214"/>
      <c r="B57" s="214"/>
      <c r="C57" s="215"/>
      <c r="D57" s="216"/>
      <c r="E57" s="217"/>
      <c r="F57" s="218"/>
      <c r="G57" s="219"/>
    </row>
    <row r="58" spans="1:7" ht="16.5" thickBot="1">
      <c r="A58" s="220" t="s">
        <v>206</v>
      </c>
      <c r="B58" s="221"/>
      <c r="C58" s="222" t="s">
        <v>684</v>
      </c>
      <c r="D58" s="216"/>
      <c r="E58" s="223"/>
      <c r="F58" s="224">
        <v>0</v>
      </c>
      <c r="G58" s="225">
        <v>0</v>
      </c>
    </row>
    <row r="59" spans="1:7" ht="16.5" thickBot="1">
      <c r="A59" s="213"/>
      <c r="B59" s="213"/>
      <c r="C59" s="196" t="s">
        <v>685</v>
      </c>
      <c r="D59" s="196"/>
      <c r="E59" s="197"/>
      <c r="F59" s="226">
        <f>+F58</f>
        <v>0</v>
      </c>
      <c r="G59" s="227">
        <f>+G58</f>
        <v>0</v>
      </c>
    </row>
    <row r="60" spans="1:7" ht="15.75" thickBot="1">
      <c r="A60" s="214"/>
      <c r="B60" s="214"/>
      <c r="C60" s="228"/>
      <c r="D60" s="229"/>
      <c r="E60" s="230"/>
      <c r="F60" s="231"/>
      <c r="G60" s="232"/>
    </row>
    <row r="61" spans="1:7" ht="15.75">
      <c r="A61" s="233" t="s">
        <v>207</v>
      </c>
      <c r="B61" s="75"/>
      <c r="C61" s="52" t="s">
        <v>690</v>
      </c>
      <c r="D61" s="234"/>
      <c r="E61" s="235"/>
      <c r="F61" s="236"/>
      <c r="G61" s="237"/>
    </row>
    <row r="62" spans="1:7" ht="15.75">
      <c r="A62" s="47">
        <v>1</v>
      </c>
      <c r="B62" s="47"/>
      <c r="C62" s="48" t="s">
        <v>1145</v>
      </c>
      <c r="D62" s="212"/>
      <c r="E62" s="238"/>
      <c r="F62" s="239">
        <v>13</v>
      </c>
      <c r="G62" s="240">
        <v>5.6940494691092053E-2</v>
      </c>
    </row>
    <row r="63" spans="1:7" ht="15.75">
      <c r="A63" s="47">
        <v>2</v>
      </c>
      <c r="B63" s="47"/>
      <c r="C63" s="48" t="s">
        <v>1146</v>
      </c>
      <c r="D63" s="212"/>
      <c r="E63" s="238"/>
      <c r="F63" s="239">
        <v>10</v>
      </c>
      <c r="G63" s="240">
        <v>4.380038053160927E-2</v>
      </c>
    </row>
    <row r="64" spans="1:7" ht="16.5" thickBot="1">
      <c r="A64" s="47">
        <v>3</v>
      </c>
      <c r="B64" s="47"/>
      <c r="C64" s="48" t="s">
        <v>1147</v>
      </c>
      <c r="D64" s="212"/>
      <c r="E64" s="238"/>
      <c r="F64" s="239">
        <v>5</v>
      </c>
      <c r="G64" s="240">
        <v>2.1900190265804635E-2</v>
      </c>
    </row>
    <row r="65" spans="1:7" ht="16.5" thickBot="1">
      <c r="A65" s="213"/>
      <c r="B65" s="213"/>
      <c r="C65" s="196" t="s">
        <v>685</v>
      </c>
      <c r="D65" s="196"/>
      <c r="E65" s="197"/>
      <c r="F65" s="226">
        <f>SUM(F62:F64)</f>
        <v>28</v>
      </c>
      <c r="G65" s="199">
        <f>SUM(G62:G64)</f>
        <v>0.12264106548850595</v>
      </c>
    </row>
    <row r="66" spans="1:7" ht="15.75">
      <c r="A66" s="241"/>
      <c r="B66" s="241"/>
      <c r="C66" s="242"/>
      <c r="D66" s="243"/>
      <c r="E66" s="244"/>
      <c r="F66" s="245"/>
      <c r="G66" s="246"/>
    </row>
    <row r="67" spans="1:7" ht="16.5" thickBot="1">
      <c r="A67" s="247" t="s">
        <v>208</v>
      </c>
      <c r="B67" s="210"/>
      <c r="C67" s="248" t="s">
        <v>132</v>
      </c>
      <c r="D67" s="212"/>
      <c r="E67" s="238"/>
      <c r="F67" s="193">
        <v>30</v>
      </c>
      <c r="G67" s="240">
        <v>0.13140114159482782</v>
      </c>
    </row>
    <row r="68" spans="1:7" ht="16.5" thickBot="1">
      <c r="A68" s="249"/>
      <c r="B68" s="249"/>
      <c r="C68" s="196" t="s">
        <v>685</v>
      </c>
      <c r="D68" s="196"/>
      <c r="E68" s="230"/>
      <c r="F68" s="198">
        <f>+F67</f>
        <v>30</v>
      </c>
      <c r="G68" s="250">
        <f>+G67</f>
        <v>0.13140114159482782</v>
      </c>
    </row>
    <row r="69" spans="1:7" ht="16.5" thickBot="1">
      <c r="A69" s="210"/>
      <c r="B69" s="210"/>
      <c r="C69" s="251"/>
      <c r="D69" s="234"/>
      <c r="E69" s="235"/>
      <c r="F69" s="179"/>
      <c r="G69" s="237"/>
    </row>
    <row r="70" spans="1:7" ht="16.5" thickBot="1">
      <c r="A70" s="252" t="s">
        <v>700</v>
      </c>
      <c r="B70" s="249"/>
      <c r="C70" s="253" t="s">
        <v>686</v>
      </c>
      <c r="D70" s="229"/>
      <c r="E70" s="230"/>
      <c r="F70" s="254">
        <v>171.4522687532</v>
      </c>
      <c r="G70" s="232">
        <f>+F70/F72</f>
        <v>0.75096746143992477</v>
      </c>
    </row>
    <row r="71" spans="1:7" ht="16.5" thickBot="1">
      <c r="A71" s="213"/>
      <c r="B71" s="213"/>
      <c r="C71" s="196" t="s">
        <v>685</v>
      </c>
      <c r="D71" s="196"/>
      <c r="E71" s="255"/>
      <c r="F71" s="198">
        <f>+SUM(F70:F70)</f>
        <v>171.4522687532</v>
      </c>
      <c r="G71" s="256">
        <f>+SUM(G70:G70)</f>
        <v>0.75096746143992477</v>
      </c>
    </row>
    <row r="72" spans="1:7" ht="16.5" thickBot="1">
      <c r="A72" s="257"/>
      <c r="B72" s="257"/>
      <c r="C72" s="258" t="s">
        <v>687</v>
      </c>
      <c r="D72" s="259"/>
      <c r="E72" s="260"/>
      <c r="F72" s="198">
        <f>+F29+F65+F68+F70-F56</f>
        <v>228.30851875319993</v>
      </c>
      <c r="G72" s="261">
        <v>1</v>
      </c>
    </row>
    <row r="73" spans="1:7" ht="15.75">
      <c r="A73" s="31"/>
      <c r="B73" s="3"/>
      <c r="C73" s="3"/>
      <c r="D73" s="3"/>
      <c r="E73" s="3"/>
      <c r="F73" s="262"/>
      <c r="G73" s="263"/>
    </row>
    <row r="74" spans="1:7" ht="15.75">
      <c r="A74" s="360"/>
      <c r="B74" s="360"/>
      <c r="C74" s="361" t="s">
        <v>55</v>
      </c>
      <c r="D74" s="360"/>
      <c r="E74" s="362"/>
      <c r="F74" s="363"/>
      <c r="G74" s="269"/>
    </row>
    <row r="75" spans="1:7">
      <c r="A75" s="264"/>
      <c r="B75" s="265"/>
      <c r="C75" s="266"/>
      <c r="D75" s="265"/>
      <c r="E75" s="267"/>
      <c r="F75" s="268"/>
      <c r="G75" s="269"/>
    </row>
    <row r="76" spans="1:7">
      <c r="A76" s="270"/>
      <c r="B76" s="266"/>
      <c r="C76" s="266" t="s">
        <v>56</v>
      </c>
      <c r="D76" s="266"/>
      <c r="E76" s="271"/>
      <c r="F76" s="272"/>
      <c r="G76" s="269"/>
    </row>
    <row r="77" spans="1:7" ht="15.75">
      <c r="A77" s="270"/>
      <c r="B77" s="266"/>
      <c r="C77" s="3" t="s">
        <v>57</v>
      </c>
      <c r="D77" s="266"/>
      <c r="E77" s="273" t="s">
        <v>58</v>
      </c>
      <c r="F77" s="272"/>
      <c r="G77" s="269"/>
    </row>
    <row r="78" spans="1:7" ht="15.75">
      <c r="A78" s="270"/>
      <c r="B78" s="266"/>
      <c r="C78" s="3" t="s">
        <v>59</v>
      </c>
      <c r="D78" s="266"/>
      <c r="E78" s="273" t="s">
        <v>58</v>
      </c>
      <c r="F78" s="272"/>
      <c r="G78" s="269"/>
    </row>
    <row r="79" spans="1:7" ht="15.75">
      <c r="A79" s="270"/>
      <c r="B79" s="266"/>
      <c r="C79" s="3" t="s">
        <v>320</v>
      </c>
      <c r="D79" s="266"/>
      <c r="E79" s="274"/>
      <c r="F79" s="266"/>
      <c r="G79" s="269"/>
    </row>
    <row r="80" spans="1:7" ht="15.75">
      <c r="A80" s="270"/>
      <c r="B80" s="266"/>
      <c r="C80" s="3" t="s">
        <v>188</v>
      </c>
      <c r="D80" s="266"/>
      <c r="E80" s="275">
        <v>13.552099999999999</v>
      </c>
      <c r="F80" s="266"/>
      <c r="G80" s="269"/>
    </row>
    <row r="81" spans="1:7" ht="15.75">
      <c r="A81" s="270"/>
      <c r="B81" s="266"/>
      <c r="C81" s="3" t="s">
        <v>701</v>
      </c>
      <c r="D81" s="266"/>
      <c r="E81" s="275">
        <v>10.160500000000001</v>
      </c>
      <c r="F81" s="266"/>
      <c r="G81" s="269"/>
    </row>
    <row r="82" spans="1:7" ht="15.75">
      <c r="A82" s="270"/>
      <c r="B82" s="266"/>
      <c r="C82" s="3" t="s">
        <v>319</v>
      </c>
      <c r="D82" s="266"/>
      <c r="E82" s="275"/>
      <c r="F82" s="266"/>
      <c r="G82" s="269"/>
    </row>
    <row r="83" spans="1:7" ht="15.75">
      <c r="A83" s="270"/>
      <c r="B83" s="266"/>
      <c r="C83" s="3" t="s">
        <v>188</v>
      </c>
      <c r="D83" s="266"/>
      <c r="E83" s="275">
        <v>13.5982</v>
      </c>
      <c r="F83" s="266"/>
      <c r="G83" s="269"/>
    </row>
    <row r="84" spans="1:7" ht="15.75">
      <c r="A84" s="270"/>
      <c r="B84" s="266"/>
      <c r="C84" s="3" t="s">
        <v>701</v>
      </c>
      <c r="D84" s="266"/>
      <c r="E84" s="275">
        <v>10.195</v>
      </c>
      <c r="F84" s="266"/>
      <c r="G84" s="269"/>
    </row>
    <row r="85" spans="1:7" ht="15.75">
      <c r="A85" s="270"/>
      <c r="B85" s="266"/>
      <c r="C85" s="3" t="s">
        <v>702</v>
      </c>
      <c r="D85" s="266"/>
      <c r="E85" s="276">
        <v>154.87</v>
      </c>
      <c r="F85" s="272"/>
      <c r="G85" s="269"/>
    </row>
    <row r="86" spans="1:7" ht="15.75">
      <c r="A86" s="270"/>
      <c r="B86" s="266"/>
      <c r="C86" s="3" t="s">
        <v>61</v>
      </c>
      <c r="D86" s="266"/>
      <c r="E86" s="273" t="s">
        <v>58</v>
      </c>
      <c r="F86" s="272"/>
      <c r="G86" s="269"/>
    </row>
    <row r="87" spans="1:7" ht="15.75">
      <c r="A87" s="270"/>
      <c r="B87" s="266"/>
      <c r="C87" s="3" t="s">
        <v>62</v>
      </c>
      <c r="D87" s="266"/>
      <c r="E87" s="277">
        <v>1.57992428682926</v>
      </c>
      <c r="F87" s="272"/>
      <c r="G87" s="269"/>
    </row>
    <row r="88" spans="1:7" ht="15.75">
      <c r="A88" s="270"/>
      <c r="B88" s="266"/>
      <c r="C88" s="3" t="s">
        <v>703</v>
      </c>
      <c r="D88" s="266"/>
      <c r="E88" s="273" t="s">
        <v>58</v>
      </c>
      <c r="F88" s="272"/>
      <c r="G88" s="269"/>
    </row>
    <row r="89" spans="1:7" ht="15.75">
      <c r="A89" s="278"/>
      <c r="B89" s="279"/>
      <c r="C89" s="3" t="s">
        <v>64</v>
      </c>
      <c r="D89" s="5"/>
      <c r="E89" s="273" t="s">
        <v>58</v>
      </c>
      <c r="F89" s="279"/>
      <c r="G89" s="280"/>
    </row>
    <row r="90" spans="1:7" ht="16.5" thickBot="1">
      <c r="A90" s="281"/>
      <c r="B90" s="282"/>
      <c r="C90" s="28" t="s">
        <v>65</v>
      </c>
      <c r="D90" s="282"/>
      <c r="E90" s="282"/>
      <c r="F90" s="282"/>
      <c r="G90" s="283"/>
    </row>
  </sheetData>
  <sheetProtection password="96CD" sheet="1" objects="1" scenarios="1" selectLockedCells="1" selectUnlockedCells="1"/>
  <mergeCells count="2">
    <mergeCell ref="A1:G1"/>
    <mergeCell ref="A2:G2"/>
  </mergeCells>
  <pageMargins left="0.7" right="0.7" top="0.75" bottom="0.75" header="0.3" footer="0.3"/>
  <pageSetup paperSize="9" orientation="portrait" r:id="rId1"/>
  <headerFooter>
    <oddFooter>&amp;CFor internal use only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L75"/>
  <sheetViews>
    <sheetView zoomScale="87" zoomScaleNormal="87" workbookViewId="0">
      <selection sqref="A1:F1"/>
    </sheetView>
  </sheetViews>
  <sheetFormatPr defaultRowHeight="15"/>
  <cols>
    <col min="1" max="1" width="2.85546875" style="284" customWidth="1"/>
    <col min="2" max="2" width="54.7109375" style="284" customWidth="1"/>
    <col min="3" max="3" width="12.28515625" style="284" customWidth="1"/>
    <col min="4" max="4" width="16.5703125" style="284" customWidth="1"/>
    <col min="5" max="5" width="17" style="284" customWidth="1"/>
    <col min="6" max="6" width="18.42578125" style="284" customWidth="1"/>
    <col min="7" max="7" width="6.42578125" style="284" customWidth="1"/>
    <col min="8" max="8" width="9.140625" style="284" hidden="1" customWidth="1"/>
    <col min="9" max="9" width="13.85546875" style="284" bestFit="1" customWidth="1"/>
    <col min="10" max="10" width="12.7109375" style="284" bestFit="1" customWidth="1"/>
    <col min="11" max="256" width="9.140625" style="284"/>
    <col min="257" max="257" width="2.85546875" style="284" customWidth="1"/>
    <col min="258" max="258" width="43" style="284" customWidth="1"/>
    <col min="259" max="259" width="12.28515625" style="284" customWidth="1"/>
    <col min="260" max="260" width="16.5703125" style="284" customWidth="1"/>
    <col min="261" max="261" width="17" style="284" customWidth="1"/>
    <col min="262" max="262" width="11.7109375" style="284" customWidth="1"/>
    <col min="263" max="263" width="6.42578125" style="284" customWidth="1"/>
    <col min="264" max="264" width="0" style="284" hidden="1" customWidth="1"/>
    <col min="265" max="265" width="13.85546875" style="284" bestFit="1" customWidth="1"/>
    <col min="266" max="266" width="12.7109375" style="284" bestFit="1" customWidth="1"/>
    <col min="267" max="512" width="9.140625" style="284"/>
    <col min="513" max="513" width="2.85546875" style="284" customWidth="1"/>
    <col min="514" max="514" width="43" style="284" customWidth="1"/>
    <col min="515" max="515" width="12.28515625" style="284" customWidth="1"/>
    <col min="516" max="516" width="16.5703125" style="284" customWidth="1"/>
    <col min="517" max="517" width="17" style="284" customWidth="1"/>
    <col min="518" max="518" width="11.7109375" style="284" customWidth="1"/>
    <col min="519" max="519" width="6.42578125" style="284" customWidth="1"/>
    <col min="520" max="520" width="0" style="284" hidden="1" customWidth="1"/>
    <col min="521" max="521" width="13.85546875" style="284" bestFit="1" customWidth="1"/>
    <col min="522" max="522" width="12.7109375" style="284" bestFit="1" customWidth="1"/>
    <col min="523" max="768" width="9.140625" style="284"/>
    <col min="769" max="769" width="2.85546875" style="284" customWidth="1"/>
    <col min="770" max="770" width="43" style="284" customWidth="1"/>
    <col min="771" max="771" width="12.28515625" style="284" customWidth="1"/>
    <col min="772" max="772" width="16.5703125" style="284" customWidth="1"/>
    <col min="773" max="773" width="17" style="284" customWidth="1"/>
    <col min="774" max="774" width="11.7109375" style="284" customWidth="1"/>
    <col min="775" max="775" width="6.42578125" style="284" customWidth="1"/>
    <col min="776" max="776" width="0" style="284" hidden="1" customWidth="1"/>
    <col min="777" max="777" width="13.85546875" style="284" bestFit="1" customWidth="1"/>
    <col min="778" max="778" width="12.7109375" style="284" bestFit="1" customWidth="1"/>
    <col min="779" max="1024" width="9.140625" style="284"/>
    <col min="1025" max="1025" width="2.85546875" style="284" customWidth="1"/>
    <col min="1026" max="1026" width="43" style="284" customWidth="1"/>
    <col min="1027" max="1027" width="12.28515625" style="284" customWidth="1"/>
    <col min="1028" max="1028" width="16.5703125" style="284" customWidth="1"/>
    <col min="1029" max="1029" width="17" style="284" customWidth="1"/>
    <col min="1030" max="1030" width="11.7109375" style="284" customWidth="1"/>
    <col min="1031" max="1031" width="6.42578125" style="284" customWidth="1"/>
    <col min="1032" max="1032" width="0" style="284" hidden="1" customWidth="1"/>
    <col min="1033" max="1033" width="13.85546875" style="284" bestFit="1" customWidth="1"/>
    <col min="1034" max="1034" width="12.7109375" style="284" bestFit="1" customWidth="1"/>
    <col min="1035" max="1280" width="9.140625" style="284"/>
    <col min="1281" max="1281" width="2.85546875" style="284" customWidth="1"/>
    <col min="1282" max="1282" width="43" style="284" customWidth="1"/>
    <col min="1283" max="1283" width="12.28515625" style="284" customWidth="1"/>
    <col min="1284" max="1284" width="16.5703125" style="284" customWidth="1"/>
    <col min="1285" max="1285" width="17" style="284" customWidth="1"/>
    <col min="1286" max="1286" width="11.7109375" style="284" customWidth="1"/>
    <col min="1287" max="1287" width="6.42578125" style="284" customWidth="1"/>
    <col min="1288" max="1288" width="0" style="284" hidden="1" customWidth="1"/>
    <col min="1289" max="1289" width="13.85546875" style="284" bestFit="1" customWidth="1"/>
    <col min="1290" max="1290" width="12.7109375" style="284" bestFit="1" customWidth="1"/>
    <col min="1291" max="1536" width="9.140625" style="284"/>
    <col min="1537" max="1537" width="2.85546875" style="284" customWidth="1"/>
    <col min="1538" max="1538" width="43" style="284" customWidth="1"/>
    <col min="1539" max="1539" width="12.28515625" style="284" customWidth="1"/>
    <col min="1540" max="1540" width="16.5703125" style="284" customWidth="1"/>
    <col min="1541" max="1541" width="17" style="284" customWidth="1"/>
    <col min="1542" max="1542" width="11.7109375" style="284" customWidth="1"/>
    <col min="1543" max="1543" width="6.42578125" style="284" customWidth="1"/>
    <col min="1544" max="1544" width="0" style="284" hidden="1" customWidth="1"/>
    <col min="1545" max="1545" width="13.85546875" style="284" bestFit="1" customWidth="1"/>
    <col min="1546" max="1546" width="12.7109375" style="284" bestFit="1" customWidth="1"/>
    <col min="1547" max="1792" width="9.140625" style="284"/>
    <col min="1793" max="1793" width="2.85546875" style="284" customWidth="1"/>
    <col min="1794" max="1794" width="43" style="284" customWidth="1"/>
    <col min="1795" max="1795" width="12.28515625" style="284" customWidth="1"/>
    <col min="1796" max="1796" width="16.5703125" style="284" customWidth="1"/>
    <col min="1797" max="1797" width="17" style="284" customWidth="1"/>
    <col min="1798" max="1798" width="11.7109375" style="284" customWidth="1"/>
    <col min="1799" max="1799" width="6.42578125" style="284" customWidth="1"/>
    <col min="1800" max="1800" width="0" style="284" hidden="1" customWidth="1"/>
    <col min="1801" max="1801" width="13.85546875" style="284" bestFit="1" customWidth="1"/>
    <col min="1802" max="1802" width="12.7109375" style="284" bestFit="1" customWidth="1"/>
    <col min="1803" max="2048" width="9.140625" style="284"/>
    <col min="2049" max="2049" width="2.85546875" style="284" customWidth="1"/>
    <col min="2050" max="2050" width="43" style="284" customWidth="1"/>
    <col min="2051" max="2051" width="12.28515625" style="284" customWidth="1"/>
    <col min="2052" max="2052" width="16.5703125" style="284" customWidth="1"/>
    <col min="2053" max="2053" width="17" style="284" customWidth="1"/>
    <col min="2054" max="2054" width="11.7109375" style="284" customWidth="1"/>
    <col min="2055" max="2055" width="6.42578125" style="284" customWidth="1"/>
    <col min="2056" max="2056" width="0" style="284" hidden="1" customWidth="1"/>
    <col min="2057" max="2057" width="13.85546875" style="284" bestFit="1" customWidth="1"/>
    <col min="2058" max="2058" width="12.7109375" style="284" bestFit="1" customWidth="1"/>
    <col min="2059" max="2304" width="9.140625" style="284"/>
    <col min="2305" max="2305" width="2.85546875" style="284" customWidth="1"/>
    <col min="2306" max="2306" width="43" style="284" customWidth="1"/>
    <col min="2307" max="2307" width="12.28515625" style="284" customWidth="1"/>
    <col min="2308" max="2308" width="16.5703125" style="284" customWidth="1"/>
    <col min="2309" max="2309" width="17" style="284" customWidth="1"/>
    <col min="2310" max="2310" width="11.7109375" style="284" customWidth="1"/>
    <col min="2311" max="2311" width="6.42578125" style="284" customWidth="1"/>
    <col min="2312" max="2312" width="0" style="284" hidden="1" customWidth="1"/>
    <col min="2313" max="2313" width="13.85546875" style="284" bestFit="1" customWidth="1"/>
    <col min="2314" max="2314" width="12.7109375" style="284" bestFit="1" customWidth="1"/>
    <col min="2315" max="2560" width="9.140625" style="284"/>
    <col min="2561" max="2561" width="2.85546875" style="284" customWidth="1"/>
    <col min="2562" max="2562" width="43" style="284" customWidth="1"/>
    <col min="2563" max="2563" width="12.28515625" style="284" customWidth="1"/>
    <col min="2564" max="2564" width="16.5703125" style="284" customWidth="1"/>
    <col min="2565" max="2565" width="17" style="284" customWidth="1"/>
    <col min="2566" max="2566" width="11.7109375" style="284" customWidth="1"/>
    <col min="2567" max="2567" width="6.42578125" style="284" customWidth="1"/>
    <col min="2568" max="2568" width="0" style="284" hidden="1" customWidth="1"/>
    <col min="2569" max="2569" width="13.85546875" style="284" bestFit="1" customWidth="1"/>
    <col min="2570" max="2570" width="12.7109375" style="284" bestFit="1" customWidth="1"/>
    <col min="2571" max="2816" width="9.140625" style="284"/>
    <col min="2817" max="2817" width="2.85546875" style="284" customWidth="1"/>
    <col min="2818" max="2818" width="43" style="284" customWidth="1"/>
    <col min="2819" max="2819" width="12.28515625" style="284" customWidth="1"/>
    <col min="2820" max="2820" width="16.5703125" style="284" customWidth="1"/>
    <col min="2821" max="2821" width="17" style="284" customWidth="1"/>
    <col min="2822" max="2822" width="11.7109375" style="284" customWidth="1"/>
    <col min="2823" max="2823" width="6.42578125" style="284" customWidth="1"/>
    <col min="2824" max="2824" width="0" style="284" hidden="1" customWidth="1"/>
    <col min="2825" max="2825" width="13.85546875" style="284" bestFit="1" customWidth="1"/>
    <col min="2826" max="2826" width="12.7109375" style="284" bestFit="1" customWidth="1"/>
    <col min="2827" max="3072" width="9.140625" style="284"/>
    <col min="3073" max="3073" width="2.85546875" style="284" customWidth="1"/>
    <col min="3074" max="3074" width="43" style="284" customWidth="1"/>
    <col min="3075" max="3075" width="12.28515625" style="284" customWidth="1"/>
    <col min="3076" max="3076" width="16.5703125" style="284" customWidth="1"/>
    <col min="3077" max="3077" width="17" style="284" customWidth="1"/>
    <col min="3078" max="3078" width="11.7109375" style="284" customWidth="1"/>
    <col min="3079" max="3079" width="6.42578125" style="284" customWidth="1"/>
    <col min="3080" max="3080" width="0" style="284" hidden="1" customWidth="1"/>
    <col min="3081" max="3081" width="13.85546875" style="284" bestFit="1" customWidth="1"/>
    <col min="3082" max="3082" width="12.7109375" style="284" bestFit="1" customWidth="1"/>
    <col min="3083" max="3328" width="9.140625" style="284"/>
    <col min="3329" max="3329" width="2.85546875" style="284" customWidth="1"/>
    <col min="3330" max="3330" width="43" style="284" customWidth="1"/>
    <col min="3331" max="3331" width="12.28515625" style="284" customWidth="1"/>
    <col min="3332" max="3332" width="16.5703125" style="284" customWidth="1"/>
    <col min="3333" max="3333" width="17" style="284" customWidth="1"/>
    <col min="3334" max="3334" width="11.7109375" style="284" customWidth="1"/>
    <col min="3335" max="3335" width="6.42578125" style="284" customWidth="1"/>
    <col min="3336" max="3336" width="0" style="284" hidden="1" customWidth="1"/>
    <col min="3337" max="3337" width="13.85546875" style="284" bestFit="1" customWidth="1"/>
    <col min="3338" max="3338" width="12.7109375" style="284" bestFit="1" customWidth="1"/>
    <col min="3339" max="3584" width="9.140625" style="284"/>
    <col min="3585" max="3585" width="2.85546875" style="284" customWidth="1"/>
    <col min="3586" max="3586" width="43" style="284" customWidth="1"/>
    <col min="3587" max="3587" width="12.28515625" style="284" customWidth="1"/>
    <col min="3588" max="3588" width="16.5703125" style="284" customWidth="1"/>
    <col min="3589" max="3589" width="17" style="284" customWidth="1"/>
    <col min="3590" max="3590" width="11.7109375" style="284" customWidth="1"/>
    <col min="3591" max="3591" width="6.42578125" style="284" customWidth="1"/>
    <col min="3592" max="3592" width="0" style="284" hidden="1" customWidth="1"/>
    <col min="3593" max="3593" width="13.85546875" style="284" bestFit="1" customWidth="1"/>
    <col min="3594" max="3594" width="12.7109375" style="284" bestFit="1" customWidth="1"/>
    <col min="3595" max="3840" width="9.140625" style="284"/>
    <col min="3841" max="3841" width="2.85546875" style="284" customWidth="1"/>
    <col min="3842" max="3842" width="43" style="284" customWidth="1"/>
    <col min="3843" max="3843" width="12.28515625" style="284" customWidth="1"/>
    <col min="3844" max="3844" width="16.5703125" style="284" customWidth="1"/>
    <col min="3845" max="3845" width="17" style="284" customWidth="1"/>
    <col min="3846" max="3846" width="11.7109375" style="284" customWidth="1"/>
    <col min="3847" max="3847" width="6.42578125" style="284" customWidth="1"/>
    <col min="3848" max="3848" width="0" style="284" hidden="1" customWidth="1"/>
    <col min="3849" max="3849" width="13.85546875" style="284" bestFit="1" customWidth="1"/>
    <col min="3850" max="3850" width="12.7109375" style="284" bestFit="1" customWidth="1"/>
    <col min="3851" max="4096" width="9.140625" style="284"/>
    <col min="4097" max="4097" width="2.85546875" style="284" customWidth="1"/>
    <col min="4098" max="4098" width="43" style="284" customWidth="1"/>
    <col min="4099" max="4099" width="12.28515625" style="284" customWidth="1"/>
    <col min="4100" max="4100" width="16.5703125" style="284" customWidth="1"/>
    <col min="4101" max="4101" width="17" style="284" customWidth="1"/>
    <col min="4102" max="4102" width="11.7109375" style="284" customWidth="1"/>
    <col min="4103" max="4103" width="6.42578125" style="284" customWidth="1"/>
    <col min="4104" max="4104" width="0" style="284" hidden="1" customWidth="1"/>
    <col min="4105" max="4105" width="13.85546875" style="284" bestFit="1" customWidth="1"/>
    <col min="4106" max="4106" width="12.7109375" style="284" bestFit="1" customWidth="1"/>
    <col min="4107" max="4352" width="9.140625" style="284"/>
    <col min="4353" max="4353" width="2.85546875" style="284" customWidth="1"/>
    <col min="4354" max="4354" width="43" style="284" customWidth="1"/>
    <col min="4355" max="4355" width="12.28515625" style="284" customWidth="1"/>
    <col min="4356" max="4356" width="16.5703125" style="284" customWidth="1"/>
    <col min="4357" max="4357" width="17" style="284" customWidth="1"/>
    <col min="4358" max="4358" width="11.7109375" style="284" customWidth="1"/>
    <col min="4359" max="4359" width="6.42578125" style="284" customWidth="1"/>
    <col min="4360" max="4360" width="0" style="284" hidden="1" customWidth="1"/>
    <col min="4361" max="4361" width="13.85546875" style="284" bestFit="1" customWidth="1"/>
    <col min="4362" max="4362" width="12.7109375" style="284" bestFit="1" customWidth="1"/>
    <col min="4363" max="4608" width="9.140625" style="284"/>
    <col min="4609" max="4609" width="2.85546875" style="284" customWidth="1"/>
    <col min="4610" max="4610" width="43" style="284" customWidth="1"/>
    <col min="4611" max="4611" width="12.28515625" style="284" customWidth="1"/>
    <col min="4612" max="4612" width="16.5703125" style="284" customWidth="1"/>
    <col min="4613" max="4613" width="17" style="284" customWidth="1"/>
    <col min="4614" max="4614" width="11.7109375" style="284" customWidth="1"/>
    <col min="4615" max="4615" width="6.42578125" style="284" customWidth="1"/>
    <col min="4616" max="4616" width="0" style="284" hidden="1" customWidth="1"/>
    <col min="4617" max="4617" width="13.85546875" style="284" bestFit="1" customWidth="1"/>
    <col min="4618" max="4618" width="12.7109375" style="284" bestFit="1" customWidth="1"/>
    <col min="4619" max="4864" width="9.140625" style="284"/>
    <col min="4865" max="4865" width="2.85546875" style="284" customWidth="1"/>
    <col min="4866" max="4866" width="43" style="284" customWidth="1"/>
    <col min="4867" max="4867" width="12.28515625" style="284" customWidth="1"/>
    <col min="4868" max="4868" width="16.5703125" style="284" customWidth="1"/>
    <col min="4869" max="4869" width="17" style="284" customWidth="1"/>
    <col min="4870" max="4870" width="11.7109375" style="284" customWidth="1"/>
    <col min="4871" max="4871" width="6.42578125" style="284" customWidth="1"/>
    <col min="4872" max="4872" width="0" style="284" hidden="1" customWidth="1"/>
    <col min="4873" max="4873" width="13.85546875" style="284" bestFit="1" customWidth="1"/>
    <col min="4874" max="4874" width="12.7109375" style="284" bestFit="1" customWidth="1"/>
    <col min="4875" max="5120" width="9.140625" style="284"/>
    <col min="5121" max="5121" width="2.85546875" style="284" customWidth="1"/>
    <col min="5122" max="5122" width="43" style="284" customWidth="1"/>
    <col min="5123" max="5123" width="12.28515625" style="284" customWidth="1"/>
    <col min="5124" max="5124" width="16.5703125" style="284" customWidth="1"/>
    <col min="5125" max="5125" width="17" style="284" customWidth="1"/>
    <col min="5126" max="5126" width="11.7109375" style="284" customWidth="1"/>
    <col min="5127" max="5127" width="6.42578125" style="284" customWidth="1"/>
    <col min="5128" max="5128" width="0" style="284" hidden="1" customWidth="1"/>
    <col min="5129" max="5129" width="13.85546875" style="284" bestFit="1" customWidth="1"/>
    <col min="5130" max="5130" width="12.7109375" style="284" bestFit="1" customWidth="1"/>
    <col min="5131" max="5376" width="9.140625" style="284"/>
    <col min="5377" max="5377" width="2.85546875" style="284" customWidth="1"/>
    <col min="5378" max="5378" width="43" style="284" customWidth="1"/>
    <col min="5379" max="5379" width="12.28515625" style="284" customWidth="1"/>
    <col min="5380" max="5380" width="16.5703125" style="284" customWidth="1"/>
    <col min="5381" max="5381" width="17" style="284" customWidth="1"/>
    <col min="5382" max="5382" width="11.7109375" style="284" customWidth="1"/>
    <col min="5383" max="5383" width="6.42578125" style="284" customWidth="1"/>
    <col min="5384" max="5384" width="0" style="284" hidden="1" customWidth="1"/>
    <col min="5385" max="5385" width="13.85546875" style="284" bestFit="1" customWidth="1"/>
    <col min="5386" max="5386" width="12.7109375" style="284" bestFit="1" customWidth="1"/>
    <col min="5387" max="5632" width="9.140625" style="284"/>
    <col min="5633" max="5633" width="2.85546875" style="284" customWidth="1"/>
    <col min="5634" max="5634" width="43" style="284" customWidth="1"/>
    <col min="5635" max="5635" width="12.28515625" style="284" customWidth="1"/>
    <col min="5636" max="5636" width="16.5703125" style="284" customWidth="1"/>
    <col min="5637" max="5637" width="17" style="284" customWidth="1"/>
    <col min="5638" max="5638" width="11.7109375" style="284" customWidth="1"/>
    <col min="5639" max="5639" width="6.42578125" style="284" customWidth="1"/>
    <col min="5640" max="5640" width="0" style="284" hidden="1" customWidth="1"/>
    <col min="5641" max="5641" width="13.85546875" style="284" bestFit="1" customWidth="1"/>
    <col min="5642" max="5642" width="12.7109375" style="284" bestFit="1" customWidth="1"/>
    <col min="5643" max="5888" width="9.140625" style="284"/>
    <col min="5889" max="5889" width="2.85546875" style="284" customWidth="1"/>
    <col min="5890" max="5890" width="43" style="284" customWidth="1"/>
    <col min="5891" max="5891" width="12.28515625" style="284" customWidth="1"/>
    <col min="5892" max="5892" width="16.5703125" style="284" customWidth="1"/>
    <col min="5893" max="5893" width="17" style="284" customWidth="1"/>
    <col min="5894" max="5894" width="11.7109375" style="284" customWidth="1"/>
    <col min="5895" max="5895" width="6.42578125" style="284" customWidth="1"/>
    <col min="5896" max="5896" width="0" style="284" hidden="1" customWidth="1"/>
    <col min="5897" max="5897" width="13.85546875" style="284" bestFit="1" customWidth="1"/>
    <col min="5898" max="5898" width="12.7109375" style="284" bestFit="1" customWidth="1"/>
    <col min="5899" max="6144" width="9.140625" style="284"/>
    <col min="6145" max="6145" width="2.85546875" style="284" customWidth="1"/>
    <col min="6146" max="6146" width="43" style="284" customWidth="1"/>
    <col min="6147" max="6147" width="12.28515625" style="284" customWidth="1"/>
    <col min="6148" max="6148" width="16.5703125" style="284" customWidth="1"/>
    <col min="6149" max="6149" width="17" style="284" customWidth="1"/>
    <col min="6150" max="6150" width="11.7109375" style="284" customWidth="1"/>
    <col min="6151" max="6151" width="6.42578125" style="284" customWidth="1"/>
    <col min="6152" max="6152" width="0" style="284" hidden="1" customWidth="1"/>
    <col min="6153" max="6153" width="13.85546875" style="284" bestFit="1" customWidth="1"/>
    <col min="6154" max="6154" width="12.7109375" style="284" bestFit="1" customWidth="1"/>
    <col min="6155" max="6400" width="9.140625" style="284"/>
    <col min="6401" max="6401" width="2.85546875" style="284" customWidth="1"/>
    <col min="6402" max="6402" width="43" style="284" customWidth="1"/>
    <col min="6403" max="6403" width="12.28515625" style="284" customWidth="1"/>
    <col min="6404" max="6404" width="16.5703125" style="284" customWidth="1"/>
    <col min="6405" max="6405" width="17" style="284" customWidth="1"/>
    <col min="6406" max="6406" width="11.7109375" style="284" customWidth="1"/>
    <col min="6407" max="6407" width="6.42578125" style="284" customWidth="1"/>
    <col min="6408" max="6408" width="0" style="284" hidden="1" customWidth="1"/>
    <col min="6409" max="6409" width="13.85546875" style="284" bestFit="1" customWidth="1"/>
    <col min="6410" max="6410" width="12.7109375" style="284" bestFit="1" customWidth="1"/>
    <col min="6411" max="6656" width="9.140625" style="284"/>
    <col min="6657" max="6657" width="2.85546875" style="284" customWidth="1"/>
    <col min="6658" max="6658" width="43" style="284" customWidth="1"/>
    <col min="6659" max="6659" width="12.28515625" style="284" customWidth="1"/>
    <col min="6660" max="6660" width="16.5703125" style="284" customWidth="1"/>
    <col min="6661" max="6661" width="17" style="284" customWidth="1"/>
    <col min="6662" max="6662" width="11.7109375" style="284" customWidth="1"/>
    <col min="6663" max="6663" width="6.42578125" style="284" customWidth="1"/>
    <col min="6664" max="6664" width="0" style="284" hidden="1" customWidth="1"/>
    <col min="6665" max="6665" width="13.85546875" style="284" bestFit="1" customWidth="1"/>
    <col min="6666" max="6666" width="12.7109375" style="284" bestFit="1" customWidth="1"/>
    <col min="6667" max="6912" width="9.140625" style="284"/>
    <col min="6913" max="6913" width="2.85546875" style="284" customWidth="1"/>
    <col min="6914" max="6914" width="43" style="284" customWidth="1"/>
    <col min="6915" max="6915" width="12.28515625" style="284" customWidth="1"/>
    <col min="6916" max="6916" width="16.5703125" style="284" customWidth="1"/>
    <col min="6917" max="6917" width="17" style="284" customWidth="1"/>
    <col min="6918" max="6918" width="11.7109375" style="284" customWidth="1"/>
    <col min="6919" max="6919" width="6.42578125" style="284" customWidth="1"/>
    <col min="6920" max="6920" width="0" style="284" hidden="1" customWidth="1"/>
    <col min="6921" max="6921" width="13.85546875" style="284" bestFit="1" customWidth="1"/>
    <col min="6922" max="6922" width="12.7109375" style="284" bestFit="1" customWidth="1"/>
    <col min="6923" max="7168" width="9.140625" style="284"/>
    <col min="7169" max="7169" width="2.85546875" style="284" customWidth="1"/>
    <col min="7170" max="7170" width="43" style="284" customWidth="1"/>
    <col min="7171" max="7171" width="12.28515625" style="284" customWidth="1"/>
    <col min="7172" max="7172" width="16.5703125" style="284" customWidth="1"/>
    <col min="7173" max="7173" width="17" style="284" customWidth="1"/>
    <col min="7174" max="7174" width="11.7109375" style="284" customWidth="1"/>
    <col min="7175" max="7175" width="6.42578125" style="284" customWidth="1"/>
    <col min="7176" max="7176" width="0" style="284" hidden="1" customWidth="1"/>
    <col min="7177" max="7177" width="13.85546875" style="284" bestFit="1" customWidth="1"/>
    <col min="7178" max="7178" width="12.7109375" style="284" bestFit="1" customWidth="1"/>
    <col min="7179" max="7424" width="9.140625" style="284"/>
    <col min="7425" max="7425" width="2.85546875" style="284" customWidth="1"/>
    <col min="7426" max="7426" width="43" style="284" customWidth="1"/>
    <col min="7427" max="7427" width="12.28515625" style="284" customWidth="1"/>
    <col min="7428" max="7428" width="16.5703125" style="284" customWidth="1"/>
    <col min="7429" max="7429" width="17" style="284" customWidth="1"/>
    <col min="7430" max="7430" width="11.7109375" style="284" customWidth="1"/>
    <col min="7431" max="7431" width="6.42578125" style="284" customWidth="1"/>
    <col min="7432" max="7432" width="0" style="284" hidden="1" customWidth="1"/>
    <col min="7433" max="7433" width="13.85546875" style="284" bestFit="1" customWidth="1"/>
    <col min="7434" max="7434" width="12.7109375" style="284" bestFit="1" customWidth="1"/>
    <col min="7435" max="7680" width="9.140625" style="284"/>
    <col min="7681" max="7681" width="2.85546875" style="284" customWidth="1"/>
    <col min="7682" max="7682" width="43" style="284" customWidth="1"/>
    <col min="7683" max="7683" width="12.28515625" style="284" customWidth="1"/>
    <col min="7684" max="7684" width="16.5703125" style="284" customWidth="1"/>
    <col min="7685" max="7685" width="17" style="284" customWidth="1"/>
    <col min="7686" max="7686" width="11.7109375" style="284" customWidth="1"/>
    <col min="7687" max="7687" width="6.42578125" style="284" customWidth="1"/>
    <col min="7688" max="7688" width="0" style="284" hidden="1" customWidth="1"/>
    <col min="7689" max="7689" width="13.85546875" style="284" bestFit="1" customWidth="1"/>
    <col min="7690" max="7690" width="12.7109375" style="284" bestFit="1" customWidth="1"/>
    <col min="7691" max="7936" width="9.140625" style="284"/>
    <col min="7937" max="7937" width="2.85546875" style="284" customWidth="1"/>
    <col min="7938" max="7938" width="43" style="284" customWidth="1"/>
    <col min="7939" max="7939" width="12.28515625" style="284" customWidth="1"/>
    <col min="7940" max="7940" width="16.5703125" style="284" customWidth="1"/>
    <col min="7941" max="7941" width="17" style="284" customWidth="1"/>
    <col min="7942" max="7942" width="11.7109375" style="284" customWidth="1"/>
    <col min="7943" max="7943" width="6.42578125" style="284" customWidth="1"/>
    <col min="7944" max="7944" width="0" style="284" hidden="1" customWidth="1"/>
    <col min="7945" max="7945" width="13.85546875" style="284" bestFit="1" customWidth="1"/>
    <col min="7946" max="7946" width="12.7109375" style="284" bestFit="1" customWidth="1"/>
    <col min="7947" max="8192" width="9.140625" style="284"/>
    <col min="8193" max="8193" width="2.85546875" style="284" customWidth="1"/>
    <col min="8194" max="8194" width="43" style="284" customWidth="1"/>
    <col min="8195" max="8195" width="12.28515625" style="284" customWidth="1"/>
    <col min="8196" max="8196" width="16.5703125" style="284" customWidth="1"/>
    <col min="8197" max="8197" width="17" style="284" customWidth="1"/>
    <col min="8198" max="8198" width="11.7109375" style="284" customWidth="1"/>
    <col min="8199" max="8199" width="6.42578125" style="284" customWidth="1"/>
    <col min="8200" max="8200" width="0" style="284" hidden="1" customWidth="1"/>
    <col min="8201" max="8201" width="13.85546875" style="284" bestFit="1" customWidth="1"/>
    <col min="8202" max="8202" width="12.7109375" style="284" bestFit="1" customWidth="1"/>
    <col min="8203" max="8448" width="9.140625" style="284"/>
    <col min="8449" max="8449" width="2.85546875" style="284" customWidth="1"/>
    <col min="8450" max="8450" width="43" style="284" customWidth="1"/>
    <col min="8451" max="8451" width="12.28515625" style="284" customWidth="1"/>
    <col min="8452" max="8452" width="16.5703125" style="284" customWidth="1"/>
    <col min="8453" max="8453" width="17" style="284" customWidth="1"/>
    <col min="8454" max="8454" width="11.7109375" style="284" customWidth="1"/>
    <col min="8455" max="8455" width="6.42578125" style="284" customWidth="1"/>
    <col min="8456" max="8456" width="0" style="284" hidden="1" customWidth="1"/>
    <col min="8457" max="8457" width="13.85546875" style="284" bestFit="1" customWidth="1"/>
    <col min="8458" max="8458" width="12.7109375" style="284" bestFit="1" customWidth="1"/>
    <col min="8459" max="8704" width="9.140625" style="284"/>
    <col min="8705" max="8705" width="2.85546875" style="284" customWidth="1"/>
    <col min="8706" max="8706" width="43" style="284" customWidth="1"/>
    <col min="8707" max="8707" width="12.28515625" style="284" customWidth="1"/>
    <col min="8708" max="8708" width="16.5703125" style="284" customWidth="1"/>
    <col min="8709" max="8709" width="17" style="284" customWidth="1"/>
    <col min="8710" max="8710" width="11.7109375" style="284" customWidth="1"/>
    <col min="8711" max="8711" width="6.42578125" style="284" customWidth="1"/>
    <col min="8712" max="8712" width="0" style="284" hidden="1" customWidth="1"/>
    <col min="8713" max="8713" width="13.85546875" style="284" bestFit="1" customWidth="1"/>
    <col min="8714" max="8714" width="12.7109375" style="284" bestFit="1" customWidth="1"/>
    <col min="8715" max="8960" width="9.140625" style="284"/>
    <col min="8961" max="8961" width="2.85546875" style="284" customWidth="1"/>
    <col min="8962" max="8962" width="43" style="284" customWidth="1"/>
    <col min="8963" max="8963" width="12.28515625" style="284" customWidth="1"/>
    <col min="8964" max="8964" width="16.5703125" style="284" customWidth="1"/>
    <col min="8965" max="8965" width="17" style="284" customWidth="1"/>
    <col min="8966" max="8966" width="11.7109375" style="284" customWidth="1"/>
    <col min="8967" max="8967" width="6.42578125" style="284" customWidth="1"/>
    <col min="8968" max="8968" width="0" style="284" hidden="1" customWidth="1"/>
    <col min="8969" max="8969" width="13.85546875" style="284" bestFit="1" customWidth="1"/>
    <col min="8970" max="8970" width="12.7109375" style="284" bestFit="1" customWidth="1"/>
    <col min="8971" max="9216" width="9.140625" style="284"/>
    <col min="9217" max="9217" width="2.85546875" style="284" customWidth="1"/>
    <col min="9218" max="9218" width="43" style="284" customWidth="1"/>
    <col min="9219" max="9219" width="12.28515625" style="284" customWidth="1"/>
    <col min="9220" max="9220" width="16.5703125" style="284" customWidth="1"/>
    <col min="9221" max="9221" width="17" style="284" customWidth="1"/>
    <col min="9222" max="9222" width="11.7109375" style="284" customWidth="1"/>
    <col min="9223" max="9223" width="6.42578125" style="284" customWidth="1"/>
    <col min="9224" max="9224" width="0" style="284" hidden="1" customWidth="1"/>
    <col min="9225" max="9225" width="13.85546875" style="284" bestFit="1" customWidth="1"/>
    <col min="9226" max="9226" width="12.7109375" style="284" bestFit="1" customWidth="1"/>
    <col min="9227" max="9472" width="9.140625" style="284"/>
    <col min="9473" max="9473" width="2.85546875" style="284" customWidth="1"/>
    <col min="9474" max="9474" width="43" style="284" customWidth="1"/>
    <col min="9475" max="9475" width="12.28515625" style="284" customWidth="1"/>
    <col min="9476" max="9476" width="16.5703125" style="284" customWidth="1"/>
    <col min="9477" max="9477" width="17" style="284" customWidth="1"/>
    <col min="9478" max="9478" width="11.7109375" style="284" customWidth="1"/>
    <col min="9479" max="9479" width="6.42578125" style="284" customWidth="1"/>
    <col min="9480" max="9480" width="0" style="284" hidden="1" customWidth="1"/>
    <col min="9481" max="9481" width="13.85546875" style="284" bestFit="1" customWidth="1"/>
    <col min="9482" max="9482" width="12.7109375" style="284" bestFit="1" customWidth="1"/>
    <col min="9483" max="9728" width="9.140625" style="284"/>
    <col min="9729" max="9729" width="2.85546875" style="284" customWidth="1"/>
    <col min="9730" max="9730" width="43" style="284" customWidth="1"/>
    <col min="9731" max="9731" width="12.28515625" style="284" customWidth="1"/>
    <col min="9732" max="9732" width="16.5703125" style="284" customWidth="1"/>
    <col min="9733" max="9733" width="17" style="284" customWidth="1"/>
    <col min="9734" max="9734" width="11.7109375" style="284" customWidth="1"/>
    <col min="9735" max="9735" width="6.42578125" style="284" customWidth="1"/>
    <col min="9736" max="9736" width="0" style="284" hidden="1" customWidth="1"/>
    <col min="9737" max="9737" width="13.85546875" style="284" bestFit="1" customWidth="1"/>
    <col min="9738" max="9738" width="12.7109375" style="284" bestFit="1" customWidth="1"/>
    <col min="9739" max="9984" width="9.140625" style="284"/>
    <col min="9985" max="9985" width="2.85546875" style="284" customWidth="1"/>
    <col min="9986" max="9986" width="43" style="284" customWidth="1"/>
    <col min="9987" max="9987" width="12.28515625" style="284" customWidth="1"/>
    <col min="9988" max="9988" width="16.5703125" style="284" customWidth="1"/>
    <col min="9989" max="9989" width="17" style="284" customWidth="1"/>
    <col min="9990" max="9990" width="11.7109375" style="284" customWidth="1"/>
    <col min="9991" max="9991" width="6.42578125" style="284" customWidth="1"/>
    <col min="9992" max="9992" width="0" style="284" hidden="1" customWidth="1"/>
    <col min="9993" max="9993" width="13.85546875" style="284" bestFit="1" customWidth="1"/>
    <col min="9994" max="9994" width="12.7109375" style="284" bestFit="1" customWidth="1"/>
    <col min="9995" max="10240" width="9.140625" style="284"/>
    <col min="10241" max="10241" width="2.85546875" style="284" customWidth="1"/>
    <col min="10242" max="10242" width="43" style="284" customWidth="1"/>
    <col min="10243" max="10243" width="12.28515625" style="284" customWidth="1"/>
    <col min="10244" max="10244" width="16.5703125" style="284" customWidth="1"/>
    <col min="10245" max="10245" width="17" style="284" customWidth="1"/>
    <col min="10246" max="10246" width="11.7109375" style="284" customWidth="1"/>
    <col min="10247" max="10247" width="6.42578125" style="284" customWidth="1"/>
    <col min="10248" max="10248" width="0" style="284" hidden="1" customWidth="1"/>
    <col min="10249" max="10249" width="13.85546875" style="284" bestFit="1" customWidth="1"/>
    <col min="10250" max="10250" width="12.7109375" style="284" bestFit="1" customWidth="1"/>
    <col min="10251" max="10496" width="9.140625" style="284"/>
    <col min="10497" max="10497" width="2.85546875" style="284" customWidth="1"/>
    <col min="10498" max="10498" width="43" style="284" customWidth="1"/>
    <col min="10499" max="10499" width="12.28515625" style="284" customWidth="1"/>
    <col min="10500" max="10500" width="16.5703125" style="284" customWidth="1"/>
    <col min="10501" max="10501" width="17" style="284" customWidth="1"/>
    <col min="10502" max="10502" width="11.7109375" style="284" customWidth="1"/>
    <col min="10503" max="10503" width="6.42578125" style="284" customWidth="1"/>
    <col min="10504" max="10504" width="0" style="284" hidden="1" customWidth="1"/>
    <col min="10505" max="10505" width="13.85546875" style="284" bestFit="1" customWidth="1"/>
    <col min="10506" max="10506" width="12.7109375" style="284" bestFit="1" customWidth="1"/>
    <col min="10507" max="10752" width="9.140625" style="284"/>
    <col min="10753" max="10753" width="2.85546875" style="284" customWidth="1"/>
    <col min="10754" max="10754" width="43" style="284" customWidth="1"/>
    <col min="10755" max="10755" width="12.28515625" style="284" customWidth="1"/>
    <col min="10756" max="10756" width="16.5703125" style="284" customWidth="1"/>
    <col min="10757" max="10757" width="17" style="284" customWidth="1"/>
    <col min="10758" max="10758" width="11.7109375" style="284" customWidth="1"/>
    <col min="10759" max="10759" width="6.42578125" style="284" customWidth="1"/>
    <col min="10760" max="10760" width="0" style="284" hidden="1" customWidth="1"/>
    <col min="10761" max="10761" width="13.85546875" style="284" bestFit="1" customWidth="1"/>
    <col min="10762" max="10762" width="12.7109375" style="284" bestFit="1" customWidth="1"/>
    <col min="10763" max="11008" width="9.140625" style="284"/>
    <col min="11009" max="11009" width="2.85546875" style="284" customWidth="1"/>
    <col min="11010" max="11010" width="43" style="284" customWidth="1"/>
    <col min="11011" max="11011" width="12.28515625" style="284" customWidth="1"/>
    <col min="11012" max="11012" width="16.5703125" style="284" customWidth="1"/>
    <col min="11013" max="11013" width="17" style="284" customWidth="1"/>
    <col min="11014" max="11014" width="11.7109375" style="284" customWidth="1"/>
    <col min="11015" max="11015" width="6.42578125" style="284" customWidth="1"/>
    <col min="11016" max="11016" width="0" style="284" hidden="1" customWidth="1"/>
    <col min="11017" max="11017" width="13.85546875" style="284" bestFit="1" customWidth="1"/>
    <col min="11018" max="11018" width="12.7109375" style="284" bestFit="1" customWidth="1"/>
    <col min="11019" max="11264" width="9.140625" style="284"/>
    <col min="11265" max="11265" width="2.85546875" style="284" customWidth="1"/>
    <col min="11266" max="11266" width="43" style="284" customWidth="1"/>
    <col min="11267" max="11267" width="12.28515625" style="284" customWidth="1"/>
    <col min="11268" max="11268" width="16.5703125" style="284" customWidth="1"/>
    <col min="11269" max="11269" width="17" style="284" customWidth="1"/>
    <col min="11270" max="11270" width="11.7109375" style="284" customWidth="1"/>
    <col min="11271" max="11271" width="6.42578125" style="284" customWidth="1"/>
    <col min="11272" max="11272" width="0" style="284" hidden="1" customWidth="1"/>
    <col min="11273" max="11273" width="13.85546875" style="284" bestFit="1" customWidth="1"/>
    <col min="11274" max="11274" width="12.7109375" style="284" bestFit="1" customWidth="1"/>
    <col min="11275" max="11520" width="9.140625" style="284"/>
    <col min="11521" max="11521" width="2.85546875" style="284" customWidth="1"/>
    <col min="11522" max="11522" width="43" style="284" customWidth="1"/>
    <col min="11523" max="11523" width="12.28515625" style="284" customWidth="1"/>
    <col min="11524" max="11524" width="16.5703125" style="284" customWidth="1"/>
    <col min="11525" max="11525" width="17" style="284" customWidth="1"/>
    <col min="11526" max="11526" width="11.7109375" style="284" customWidth="1"/>
    <col min="11527" max="11527" width="6.42578125" style="284" customWidth="1"/>
    <col min="11528" max="11528" width="0" style="284" hidden="1" customWidth="1"/>
    <col min="11529" max="11529" width="13.85546875" style="284" bestFit="1" customWidth="1"/>
    <col min="11530" max="11530" width="12.7109375" style="284" bestFit="1" customWidth="1"/>
    <col min="11531" max="11776" width="9.140625" style="284"/>
    <col min="11777" max="11777" width="2.85546875" style="284" customWidth="1"/>
    <col min="11778" max="11778" width="43" style="284" customWidth="1"/>
    <col min="11779" max="11779" width="12.28515625" style="284" customWidth="1"/>
    <col min="11780" max="11780" width="16.5703125" style="284" customWidth="1"/>
    <col min="11781" max="11781" width="17" style="284" customWidth="1"/>
    <col min="11782" max="11782" width="11.7109375" style="284" customWidth="1"/>
    <col min="11783" max="11783" width="6.42578125" style="284" customWidth="1"/>
    <col min="11784" max="11784" width="0" style="284" hidden="1" customWidth="1"/>
    <col min="11785" max="11785" width="13.85546875" style="284" bestFit="1" customWidth="1"/>
    <col min="11786" max="11786" width="12.7109375" style="284" bestFit="1" customWidth="1"/>
    <col min="11787" max="12032" width="9.140625" style="284"/>
    <col min="12033" max="12033" width="2.85546875" style="284" customWidth="1"/>
    <col min="12034" max="12034" width="43" style="284" customWidth="1"/>
    <col min="12035" max="12035" width="12.28515625" style="284" customWidth="1"/>
    <col min="12036" max="12036" width="16.5703125" style="284" customWidth="1"/>
    <col min="12037" max="12037" width="17" style="284" customWidth="1"/>
    <col min="12038" max="12038" width="11.7109375" style="284" customWidth="1"/>
    <col min="12039" max="12039" width="6.42578125" style="284" customWidth="1"/>
    <col min="12040" max="12040" width="0" style="284" hidden="1" customWidth="1"/>
    <col min="12041" max="12041" width="13.85546875" style="284" bestFit="1" customWidth="1"/>
    <col min="12042" max="12042" width="12.7109375" style="284" bestFit="1" customWidth="1"/>
    <col min="12043" max="12288" width="9.140625" style="284"/>
    <col min="12289" max="12289" width="2.85546875" style="284" customWidth="1"/>
    <col min="12290" max="12290" width="43" style="284" customWidth="1"/>
    <col min="12291" max="12291" width="12.28515625" style="284" customWidth="1"/>
    <col min="12292" max="12292" width="16.5703125" style="284" customWidth="1"/>
    <col min="12293" max="12293" width="17" style="284" customWidth="1"/>
    <col min="12294" max="12294" width="11.7109375" style="284" customWidth="1"/>
    <col min="12295" max="12295" width="6.42578125" style="284" customWidth="1"/>
    <col min="12296" max="12296" width="0" style="284" hidden="1" customWidth="1"/>
    <col min="12297" max="12297" width="13.85546875" style="284" bestFit="1" customWidth="1"/>
    <col min="12298" max="12298" width="12.7109375" style="284" bestFit="1" customWidth="1"/>
    <col min="12299" max="12544" width="9.140625" style="284"/>
    <col min="12545" max="12545" width="2.85546875" style="284" customWidth="1"/>
    <col min="12546" max="12546" width="43" style="284" customWidth="1"/>
    <col min="12547" max="12547" width="12.28515625" style="284" customWidth="1"/>
    <col min="12548" max="12548" width="16.5703125" style="284" customWidth="1"/>
    <col min="12549" max="12549" width="17" style="284" customWidth="1"/>
    <col min="12550" max="12550" width="11.7109375" style="284" customWidth="1"/>
    <col min="12551" max="12551" width="6.42578125" style="284" customWidth="1"/>
    <col min="12552" max="12552" width="0" style="284" hidden="1" customWidth="1"/>
    <col min="12553" max="12553" width="13.85546875" style="284" bestFit="1" customWidth="1"/>
    <col min="12554" max="12554" width="12.7109375" style="284" bestFit="1" customWidth="1"/>
    <col min="12555" max="12800" width="9.140625" style="284"/>
    <col min="12801" max="12801" width="2.85546875" style="284" customWidth="1"/>
    <col min="12802" max="12802" width="43" style="284" customWidth="1"/>
    <col min="12803" max="12803" width="12.28515625" style="284" customWidth="1"/>
    <col min="12804" max="12804" width="16.5703125" style="284" customWidth="1"/>
    <col min="12805" max="12805" width="17" style="284" customWidth="1"/>
    <col min="12806" max="12806" width="11.7109375" style="284" customWidth="1"/>
    <col min="12807" max="12807" width="6.42578125" style="284" customWidth="1"/>
    <col min="12808" max="12808" width="0" style="284" hidden="1" customWidth="1"/>
    <col min="12809" max="12809" width="13.85546875" style="284" bestFit="1" customWidth="1"/>
    <col min="12810" max="12810" width="12.7109375" style="284" bestFit="1" customWidth="1"/>
    <col min="12811" max="13056" width="9.140625" style="284"/>
    <col min="13057" max="13057" width="2.85546875" style="284" customWidth="1"/>
    <col min="13058" max="13058" width="43" style="284" customWidth="1"/>
    <col min="13059" max="13059" width="12.28515625" style="284" customWidth="1"/>
    <col min="13060" max="13060" width="16.5703125" style="284" customWidth="1"/>
    <col min="13061" max="13061" width="17" style="284" customWidth="1"/>
    <col min="13062" max="13062" width="11.7109375" style="284" customWidth="1"/>
    <col min="13063" max="13063" width="6.42578125" style="284" customWidth="1"/>
    <col min="13064" max="13064" width="0" style="284" hidden="1" customWidth="1"/>
    <col min="13065" max="13065" width="13.85546875" style="284" bestFit="1" customWidth="1"/>
    <col min="13066" max="13066" width="12.7109375" style="284" bestFit="1" customWidth="1"/>
    <col min="13067" max="13312" width="9.140625" style="284"/>
    <col min="13313" max="13313" width="2.85546875" style="284" customWidth="1"/>
    <col min="13314" max="13314" width="43" style="284" customWidth="1"/>
    <col min="13315" max="13315" width="12.28515625" style="284" customWidth="1"/>
    <col min="13316" max="13316" width="16.5703125" style="284" customWidth="1"/>
    <col min="13317" max="13317" width="17" style="284" customWidth="1"/>
    <col min="13318" max="13318" width="11.7109375" style="284" customWidth="1"/>
    <col min="13319" max="13319" width="6.42578125" style="284" customWidth="1"/>
    <col min="13320" max="13320" width="0" style="284" hidden="1" customWidth="1"/>
    <col min="13321" max="13321" width="13.85546875" style="284" bestFit="1" customWidth="1"/>
    <col min="13322" max="13322" width="12.7109375" style="284" bestFit="1" customWidth="1"/>
    <col min="13323" max="13568" width="9.140625" style="284"/>
    <col min="13569" max="13569" width="2.85546875" style="284" customWidth="1"/>
    <col min="13570" max="13570" width="43" style="284" customWidth="1"/>
    <col min="13571" max="13571" width="12.28515625" style="284" customWidth="1"/>
    <col min="13572" max="13572" width="16.5703125" style="284" customWidth="1"/>
    <col min="13573" max="13573" width="17" style="284" customWidth="1"/>
    <col min="13574" max="13574" width="11.7109375" style="284" customWidth="1"/>
    <col min="13575" max="13575" width="6.42578125" style="284" customWidth="1"/>
    <col min="13576" max="13576" width="0" style="284" hidden="1" customWidth="1"/>
    <col min="13577" max="13577" width="13.85546875" style="284" bestFit="1" customWidth="1"/>
    <col min="13578" max="13578" width="12.7109375" style="284" bestFit="1" customWidth="1"/>
    <col min="13579" max="13824" width="9.140625" style="284"/>
    <col min="13825" max="13825" width="2.85546875" style="284" customWidth="1"/>
    <col min="13826" max="13826" width="43" style="284" customWidth="1"/>
    <col min="13827" max="13827" width="12.28515625" style="284" customWidth="1"/>
    <col min="13828" max="13828" width="16.5703125" style="284" customWidth="1"/>
    <col min="13829" max="13829" width="17" style="284" customWidth="1"/>
    <col min="13830" max="13830" width="11.7109375" style="284" customWidth="1"/>
    <col min="13831" max="13831" width="6.42578125" style="284" customWidth="1"/>
    <col min="13832" max="13832" width="0" style="284" hidden="1" customWidth="1"/>
    <col min="13833" max="13833" width="13.85546875" style="284" bestFit="1" customWidth="1"/>
    <col min="13834" max="13834" width="12.7109375" style="284" bestFit="1" customWidth="1"/>
    <col min="13835" max="14080" width="9.140625" style="284"/>
    <col min="14081" max="14081" width="2.85546875" style="284" customWidth="1"/>
    <col min="14082" max="14082" width="43" style="284" customWidth="1"/>
    <col min="14083" max="14083" width="12.28515625" style="284" customWidth="1"/>
    <col min="14084" max="14084" width="16.5703125" style="284" customWidth="1"/>
    <col min="14085" max="14085" width="17" style="284" customWidth="1"/>
    <col min="14086" max="14086" width="11.7109375" style="284" customWidth="1"/>
    <col min="14087" max="14087" width="6.42578125" style="284" customWidth="1"/>
    <col min="14088" max="14088" width="0" style="284" hidden="1" customWidth="1"/>
    <col min="14089" max="14089" width="13.85546875" style="284" bestFit="1" customWidth="1"/>
    <col min="14090" max="14090" width="12.7109375" style="284" bestFit="1" customWidth="1"/>
    <col min="14091" max="14336" width="9.140625" style="284"/>
    <col min="14337" max="14337" width="2.85546875" style="284" customWidth="1"/>
    <col min="14338" max="14338" width="43" style="284" customWidth="1"/>
    <col min="14339" max="14339" width="12.28515625" style="284" customWidth="1"/>
    <col min="14340" max="14340" width="16.5703125" style="284" customWidth="1"/>
    <col min="14341" max="14341" width="17" style="284" customWidth="1"/>
    <col min="14342" max="14342" width="11.7109375" style="284" customWidth="1"/>
    <col min="14343" max="14343" width="6.42578125" style="284" customWidth="1"/>
    <col min="14344" max="14344" width="0" style="284" hidden="1" customWidth="1"/>
    <col min="14345" max="14345" width="13.85546875" style="284" bestFit="1" customWidth="1"/>
    <col min="14346" max="14346" width="12.7109375" style="284" bestFit="1" customWidth="1"/>
    <col min="14347" max="14592" width="9.140625" style="284"/>
    <col min="14593" max="14593" width="2.85546875" style="284" customWidth="1"/>
    <col min="14594" max="14594" width="43" style="284" customWidth="1"/>
    <col min="14595" max="14595" width="12.28515625" style="284" customWidth="1"/>
    <col min="14596" max="14596" width="16.5703125" style="284" customWidth="1"/>
    <col min="14597" max="14597" width="17" style="284" customWidth="1"/>
    <col min="14598" max="14598" width="11.7109375" style="284" customWidth="1"/>
    <col min="14599" max="14599" width="6.42578125" style="284" customWidth="1"/>
    <col min="14600" max="14600" width="0" style="284" hidden="1" customWidth="1"/>
    <col min="14601" max="14601" width="13.85546875" style="284" bestFit="1" customWidth="1"/>
    <col min="14602" max="14602" width="12.7109375" style="284" bestFit="1" customWidth="1"/>
    <col min="14603" max="14848" width="9.140625" style="284"/>
    <col min="14849" max="14849" width="2.85546875" style="284" customWidth="1"/>
    <col min="14850" max="14850" width="43" style="284" customWidth="1"/>
    <col min="14851" max="14851" width="12.28515625" style="284" customWidth="1"/>
    <col min="14852" max="14852" width="16.5703125" style="284" customWidth="1"/>
    <col min="14853" max="14853" width="17" style="284" customWidth="1"/>
    <col min="14854" max="14854" width="11.7109375" style="284" customWidth="1"/>
    <col min="14855" max="14855" width="6.42578125" style="284" customWidth="1"/>
    <col min="14856" max="14856" width="0" style="284" hidden="1" customWidth="1"/>
    <col min="14857" max="14857" width="13.85546875" style="284" bestFit="1" customWidth="1"/>
    <col min="14858" max="14858" width="12.7109375" style="284" bestFit="1" customWidth="1"/>
    <col min="14859" max="15104" width="9.140625" style="284"/>
    <col min="15105" max="15105" width="2.85546875" style="284" customWidth="1"/>
    <col min="15106" max="15106" width="43" style="284" customWidth="1"/>
    <col min="15107" max="15107" width="12.28515625" style="284" customWidth="1"/>
    <col min="15108" max="15108" width="16.5703125" style="284" customWidth="1"/>
    <col min="15109" max="15109" width="17" style="284" customWidth="1"/>
    <col min="15110" max="15110" width="11.7109375" style="284" customWidth="1"/>
    <col min="15111" max="15111" width="6.42578125" style="284" customWidth="1"/>
    <col min="15112" max="15112" width="0" style="284" hidden="1" customWidth="1"/>
    <col min="15113" max="15113" width="13.85546875" style="284" bestFit="1" customWidth="1"/>
    <col min="15114" max="15114" width="12.7109375" style="284" bestFit="1" customWidth="1"/>
    <col min="15115" max="15360" width="9.140625" style="284"/>
    <col min="15361" max="15361" width="2.85546875" style="284" customWidth="1"/>
    <col min="15362" max="15362" width="43" style="284" customWidth="1"/>
    <col min="15363" max="15363" width="12.28515625" style="284" customWidth="1"/>
    <col min="15364" max="15364" width="16.5703125" style="284" customWidth="1"/>
    <col min="15365" max="15365" width="17" style="284" customWidth="1"/>
    <col min="15366" max="15366" width="11.7109375" style="284" customWidth="1"/>
    <col min="15367" max="15367" width="6.42578125" style="284" customWidth="1"/>
    <col min="15368" max="15368" width="0" style="284" hidden="1" customWidth="1"/>
    <col min="15369" max="15369" width="13.85546875" style="284" bestFit="1" customWidth="1"/>
    <col min="15370" max="15370" width="12.7109375" style="284" bestFit="1" customWidth="1"/>
    <col min="15371" max="15616" width="9.140625" style="284"/>
    <col min="15617" max="15617" width="2.85546875" style="284" customWidth="1"/>
    <col min="15618" max="15618" width="43" style="284" customWidth="1"/>
    <col min="15619" max="15619" width="12.28515625" style="284" customWidth="1"/>
    <col min="15620" max="15620" width="16.5703125" style="284" customWidth="1"/>
    <col min="15621" max="15621" width="17" style="284" customWidth="1"/>
    <col min="15622" max="15622" width="11.7109375" style="284" customWidth="1"/>
    <col min="15623" max="15623" width="6.42578125" style="284" customWidth="1"/>
    <col min="15624" max="15624" width="0" style="284" hidden="1" customWidth="1"/>
    <col min="15625" max="15625" width="13.85546875" style="284" bestFit="1" customWidth="1"/>
    <col min="15626" max="15626" width="12.7109375" style="284" bestFit="1" customWidth="1"/>
    <col min="15627" max="15872" width="9.140625" style="284"/>
    <col min="15873" max="15873" width="2.85546875" style="284" customWidth="1"/>
    <col min="15874" max="15874" width="43" style="284" customWidth="1"/>
    <col min="15875" max="15875" width="12.28515625" style="284" customWidth="1"/>
    <col min="15876" max="15876" width="16.5703125" style="284" customWidth="1"/>
    <col min="15877" max="15877" width="17" style="284" customWidth="1"/>
    <col min="15878" max="15878" width="11.7109375" style="284" customWidth="1"/>
    <col min="15879" max="15879" width="6.42578125" style="284" customWidth="1"/>
    <col min="15880" max="15880" width="0" style="284" hidden="1" customWidth="1"/>
    <col min="15881" max="15881" width="13.85546875" style="284" bestFit="1" customWidth="1"/>
    <col min="15882" max="15882" width="12.7109375" style="284" bestFit="1" customWidth="1"/>
    <col min="15883" max="16128" width="9.140625" style="284"/>
    <col min="16129" max="16129" width="2.85546875" style="284" customWidth="1"/>
    <col min="16130" max="16130" width="43" style="284" customWidth="1"/>
    <col min="16131" max="16131" width="12.28515625" style="284" customWidth="1"/>
    <col min="16132" max="16132" width="16.5703125" style="284" customWidth="1"/>
    <col min="16133" max="16133" width="17" style="284" customWidth="1"/>
    <col min="16134" max="16134" width="11.7109375" style="284" customWidth="1"/>
    <col min="16135" max="16135" width="6.42578125" style="284" customWidth="1"/>
    <col min="16136" max="16136" width="0" style="284" hidden="1" customWidth="1"/>
    <col min="16137" max="16137" width="13.85546875" style="284" bestFit="1" customWidth="1"/>
    <col min="16138" max="16138" width="12.7109375" style="284" bestFit="1" customWidth="1"/>
    <col min="16139" max="16384" width="9.140625" style="284"/>
  </cols>
  <sheetData>
    <row r="1" spans="1:8" ht="18.75">
      <c r="A1" s="368" t="s">
        <v>704</v>
      </c>
      <c r="B1" s="368"/>
      <c r="C1" s="368"/>
      <c r="D1" s="368"/>
      <c r="E1" s="368"/>
      <c r="F1" s="368"/>
    </row>
    <row r="2" spans="1:8">
      <c r="A2" s="285"/>
      <c r="B2" s="285"/>
      <c r="C2" s="285"/>
      <c r="D2" s="285"/>
      <c r="E2" s="285"/>
      <c r="F2" s="285"/>
    </row>
    <row r="3" spans="1:8" ht="18.75">
      <c r="A3" s="368" t="s">
        <v>694</v>
      </c>
      <c r="B3" s="368"/>
      <c r="C3" s="368"/>
      <c r="D3" s="368"/>
      <c r="E3" s="368"/>
      <c r="F3" s="368"/>
    </row>
    <row r="4" spans="1:8" ht="18.75">
      <c r="A4" s="169"/>
      <c r="B4" s="169"/>
      <c r="C4" s="169"/>
      <c r="D4" s="169"/>
      <c r="E4" s="169"/>
      <c r="F4" s="169"/>
    </row>
    <row r="5" spans="1:8" ht="15.75">
      <c r="A5" s="286" t="s">
        <v>705</v>
      </c>
      <c r="B5" s="286" t="s">
        <v>706</v>
      </c>
      <c r="C5" s="287"/>
      <c r="D5" s="287"/>
      <c r="E5" s="287"/>
      <c r="F5" s="287"/>
    </row>
    <row r="6" spans="1:8" s="290" customFormat="1" ht="49.5" customHeight="1">
      <c r="A6" s="288"/>
      <c r="B6" s="289" t="s">
        <v>707</v>
      </c>
      <c r="C6" s="289" t="s">
        <v>708</v>
      </c>
      <c r="D6" s="289" t="s">
        <v>709</v>
      </c>
      <c r="E6" s="289" t="s">
        <v>710</v>
      </c>
      <c r="F6" s="289" t="s">
        <v>711</v>
      </c>
      <c r="H6" s="290" t="s">
        <v>695</v>
      </c>
    </row>
    <row r="7" spans="1:8" ht="15.75">
      <c r="A7" s="287"/>
      <c r="B7" s="291" t="s">
        <v>291</v>
      </c>
      <c r="C7" s="291" t="s">
        <v>1143</v>
      </c>
      <c r="D7" s="292">
        <v>1412.95</v>
      </c>
      <c r="E7" s="292">
        <v>1388.6</v>
      </c>
      <c r="F7" s="293">
        <v>1.0835999999999999</v>
      </c>
    </row>
    <row r="8" spans="1:8" ht="15.75">
      <c r="A8" s="287"/>
      <c r="B8" s="291" t="s">
        <v>295</v>
      </c>
      <c r="C8" s="291" t="s">
        <v>1143</v>
      </c>
      <c r="D8" s="292">
        <v>351.875</v>
      </c>
      <c r="E8" s="292">
        <v>341.15</v>
      </c>
      <c r="F8" s="293">
        <v>1.0665500000000001</v>
      </c>
    </row>
    <row r="9" spans="1:8" ht="15.75">
      <c r="A9" s="287"/>
      <c r="B9" s="291" t="s">
        <v>264</v>
      </c>
      <c r="C9" s="291" t="s">
        <v>1143</v>
      </c>
      <c r="D9" s="292">
        <v>275.5</v>
      </c>
      <c r="E9" s="292">
        <v>270.39999999999998</v>
      </c>
      <c r="F9" s="293">
        <v>0.42379999999999995</v>
      </c>
    </row>
    <row r="10" spans="1:8" ht="15.75">
      <c r="A10" s="287"/>
      <c r="B10" s="291" t="s">
        <v>277</v>
      </c>
      <c r="C10" s="291" t="s">
        <v>1143</v>
      </c>
      <c r="D10" s="292">
        <v>367.47500000000002</v>
      </c>
      <c r="E10" s="292">
        <v>366.05</v>
      </c>
      <c r="F10" s="293">
        <v>2.2873000000000001</v>
      </c>
    </row>
    <row r="11" spans="1:8" ht="15.75">
      <c r="A11" s="287"/>
      <c r="B11" s="291" t="s">
        <v>273</v>
      </c>
      <c r="C11" s="291" t="s">
        <v>1143</v>
      </c>
      <c r="D11" s="292">
        <v>3433.6333</v>
      </c>
      <c r="E11" s="292">
        <v>3338.6</v>
      </c>
      <c r="F11" s="293">
        <v>1.9538275000000001</v>
      </c>
    </row>
    <row r="12" spans="1:8" ht="15.75">
      <c r="A12" s="287"/>
      <c r="B12" s="291" t="s">
        <v>286</v>
      </c>
      <c r="C12" s="291" t="s">
        <v>1143</v>
      </c>
      <c r="D12" s="292">
        <v>204.7</v>
      </c>
      <c r="E12" s="292">
        <v>204.2</v>
      </c>
      <c r="F12" s="293">
        <v>0.63900000000000001</v>
      </c>
    </row>
    <row r="13" spans="1:8" ht="15.75">
      <c r="A13" s="287"/>
      <c r="B13" s="291" t="s">
        <v>255</v>
      </c>
      <c r="C13" s="291" t="s">
        <v>1143</v>
      </c>
      <c r="D13" s="292">
        <v>637.375</v>
      </c>
      <c r="E13" s="292">
        <v>636.85</v>
      </c>
      <c r="F13" s="293">
        <v>0.99572500000000019</v>
      </c>
    </row>
    <row r="14" spans="1:8" ht="15.75">
      <c r="A14" s="287"/>
      <c r="B14" s="291" t="s">
        <v>254</v>
      </c>
      <c r="C14" s="291" t="s">
        <v>1143</v>
      </c>
      <c r="D14" s="292">
        <v>755.7</v>
      </c>
      <c r="E14" s="292">
        <v>764.95</v>
      </c>
      <c r="F14" s="293">
        <v>0.59853749999999994</v>
      </c>
    </row>
    <row r="15" spans="1:8" ht="15.75">
      <c r="A15" s="287"/>
      <c r="B15" s="291" t="s">
        <v>253</v>
      </c>
      <c r="C15" s="291" t="s">
        <v>1143</v>
      </c>
      <c r="D15" s="292">
        <v>1090.8499999999999</v>
      </c>
      <c r="E15" s="292">
        <v>1058.3</v>
      </c>
      <c r="F15" s="293">
        <v>0.4130875</v>
      </c>
    </row>
    <row r="16" spans="1:8" ht="15.75">
      <c r="A16" s="287"/>
      <c r="B16" s="291" t="s">
        <v>1139</v>
      </c>
      <c r="C16" s="291" t="s">
        <v>1143</v>
      </c>
      <c r="D16" s="292">
        <v>66.775000000000006</v>
      </c>
      <c r="E16" s="292">
        <v>63.45</v>
      </c>
      <c r="F16" s="293">
        <v>1.5972</v>
      </c>
    </row>
    <row r="17" spans="1:12" ht="15.75">
      <c r="A17" s="287"/>
      <c r="B17" s="291" t="s">
        <v>251</v>
      </c>
      <c r="C17" s="291" t="s">
        <v>1143</v>
      </c>
      <c r="D17" s="292">
        <v>292.07499999999999</v>
      </c>
      <c r="E17" s="292">
        <v>284.75</v>
      </c>
      <c r="F17" s="293">
        <v>1.7799</v>
      </c>
    </row>
    <row r="18" spans="1:12" ht="15.75">
      <c r="A18" s="287"/>
      <c r="B18" s="291" t="s">
        <v>257</v>
      </c>
      <c r="C18" s="291" t="s">
        <v>1143</v>
      </c>
      <c r="D18" s="292">
        <v>1681.7750000000001</v>
      </c>
      <c r="E18" s="292">
        <v>1639.5</v>
      </c>
      <c r="F18" s="293">
        <v>1.2795749999999999</v>
      </c>
    </row>
    <row r="19" spans="1:12" ht="15.75">
      <c r="A19" s="287"/>
      <c r="B19" s="291" t="s">
        <v>263</v>
      </c>
      <c r="C19" s="291" t="s">
        <v>1143</v>
      </c>
      <c r="D19" s="292">
        <v>832.4</v>
      </c>
      <c r="E19" s="292">
        <v>889.5</v>
      </c>
      <c r="F19" s="293">
        <v>0.69477500000000003</v>
      </c>
    </row>
    <row r="20" spans="1:12" ht="15.75">
      <c r="A20" s="287"/>
      <c r="B20" s="291" t="s">
        <v>406</v>
      </c>
      <c r="C20" s="291" t="s">
        <v>1143</v>
      </c>
      <c r="D20" s="292">
        <v>21.8</v>
      </c>
      <c r="E20" s="292">
        <v>21.8</v>
      </c>
      <c r="F20" s="293">
        <v>2.1</v>
      </c>
    </row>
    <row r="21" spans="1:12" ht="15.75">
      <c r="A21" s="287"/>
      <c r="B21" s="291" t="s">
        <v>261</v>
      </c>
      <c r="C21" s="291" t="s">
        <v>1143</v>
      </c>
      <c r="D21" s="292">
        <v>277.75</v>
      </c>
      <c r="E21" s="292">
        <v>270.45</v>
      </c>
      <c r="F21" s="293">
        <v>0.84565000000000001</v>
      </c>
    </row>
    <row r="22" spans="1:12" ht="15.75">
      <c r="A22" s="287"/>
      <c r="B22" s="291" t="s">
        <v>1141</v>
      </c>
      <c r="C22" s="291" t="s">
        <v>1143</v>
      </c>
      <c r="D22" s="292">
        <v>193.35</v>
      </c>
      <c r="E22" s="292">
        <v>181.25</v>
      </c>
      <c r="F22" s="293">
        <v>0.85697499999999982</v>
      </c>
    </row>
    <row r="23" spans="1:12" ht="15.75">
      <c r="A23" s="287"/>
      <c r="B23" s="291" t="s">
        <v>283</v>
      </c>
      <c r="C23" s="291" t="s">
        <v>1143</v>
      </c>
      <c r="D23" s="292">
        <v>118.35</v>
      </c>
      <c r="E23" s="292">
        <v>114.9</v>
      </c>
      <c r="F23" s="293">
        <v>0.35930000000000001</v>
      </c>
    </row>
    <row r="24" spans="1:12" ht="15.75">
      <c r="A24" s="287"/>
      <c r="B24" s="291" t="s">
        <v>294</v>
      </c>
      <c r="C24" s="291" t="s">
        <v>1143</v>
      </c>
      <c r="D24" s="292">
        <v>828.35</v>
      </c>
      <c r="E24" s="292">
        <v>744.6</v>
      </c>
      <c r="F24" s="293">
        <v>0.63680000000000003</v>
      </c>
    </row>
    <row r="25" spans="1:12" ht="15.75">
      <c r="A25" s="287"/>
      <c r="B25" s="291" t="s">
        <v>300</v>
      </c>
      <c r="C25" s="291" t="s">
        <v>1143</v>
      </c>
      <c r="D25" s="292">
        <v>700.72500000000002</v>
      </c>
      <c r="E25" s="292">
        <v>691.4</v>
      </c>
      <c r="F25" s="293">
        <v>1.0801000000000001</v>
      </c>
    </row>
    <row r="26" spans="1:12" ht="15.75">
      <c r="A26" s="287"/>
      <c r="B26" s="291" t="s">
        <v>267</v>
      </c>
      <c r="C26" s="291" t="s">
        <v>1143</v>
      </c>
      <c r="D26" s="292">
        <v>700.47</v>
      </c>
      <c r="E26" s="292">
        <v>697.8</v>
      </c>
      <c r="F26" s="293">
        <v>2.7257500000000001</v>
      </c>
    </row>
    <row r="27" spans="1:12" ht="15.75">
      <c r="A27" s="287"/>
      <c r="B27" s="291" t="s">
        <v>1140</v>
      </c>
      <c r="C27" s="291" t="s">
        <v>1143</v>
      </c>
      <c r="D27" s="292">
        <v>77.5</v>
      </c>
      <c r="E27" s="292">
        <v>73.45</v>
      </c>
      <c r="F27" s="293">
        <v>0.92739999999999989</v>
      </c>
    </row>
    <row r="28" spans="1:12" ht="15.75">
      <c r="A28" s="287"/>
      <c r="B28" s="291" t="s">
        <v>278</v>
      </c>
      <c r="C28" s="291" t="s">
        <v>1143</v>
      </c>
      <c r="D28" s="292">
        <v>345.6</v>
      </c>
      <c r="E28" s="292">
        <v>352.25</v>
      </c>
      <c r="F28" s="293">
        <v>0.2749125</v>
      </c>
    </row>
    <row r="29" spans="1:12" ht="15.75">
      <c r="A29" s="287"/>
      <c r="B29" s="294" t="s">
        <v>712</v>
      </c>
      <c r="C29" s="295"/>
      <c r="D29" s="295"/>
      <c r="E29" s="295"/>
      <c r="F29" s="296"/>
    </row>
    <row r="30" spans="1:12" ht="34.5" customHeight="1">
      <c r="A30" s="287"/>
      <c r="B30" s="371" t="s">
        <v>713</v>
      </c>
      <c r="C30" s="372"/>
      <c r="D30" s="372"/>
      <c r="E30" s="372"/>
      <c r="F30" s="373"/>
    </row>
    <row r="31" spans="1:12" ht="15.75">
      <c r="A31" s="287"/>
      <c r="B31" s="297"/>
      <c r="C31" s="298"/>
      <c r="D31" s="298"/>
      <c r="E31" s="298"/>
      <c r="F31" s="299"/>
    </row>
    <row r="32" spans="1:12" ht="15.75">
      <c r="A32" s="287"/>
      <c r="B32" s="297" t="s">
        <v>714</v>
      </c>
      <c r="C32" s="298"/>
      <c r="D32" s="298"/>
      <c r="E32" s="298"/>
      <c r="F32" s="299"/>
      <c r="L32" s="300"/>
    </row>
    <row r="33" spans="1:10" ht="15.75">
      <c r="A33" s="287"/>
      <c r="B33" s="297" t="s">
        <v>715</v>
      </c>
      <c r="C33" s="298"/>
      <c r="D33" s="298"/>
      <c r="E33" s="298"/>
      <c r="F33" s="299"/>
    </row>
    <row r="34" spans="1:10" ht="15.75">
      <c r="A34" s="287"/>
      <c r="B34" s="297" t="s">
        <v>716</v>
      </c>
      <c r="C34" s="298"/>
      <c r="D34" s="298"/>
      <c r="E34" s="298"/>
      <c r="F34" s="299"/>
      <c r="I34" s="301">
        <v>16526527.15</v>
      </c>
      <c r="J34" s="301">
        <f>+I34/100000</f>
        <v>165.26527150000001</v>
      </c>
    </row>
    <row r="35" spans="1:10" ht="15.75">
      <c r="A35" s="287"/>
      <c r="B35" s="297" t="s">
        <v>717</v>
      </c>
      <c r="C35" s="298"/>
      <c r="D35" s="298"/>
      <c r="E35" s="298"/>
      <c r="F35" s="299"/>
      <c r="I35" s="301"/>
      <c r="J35" s="301"/>
    </row>
    <row r="36" spans="1:10" ht="15.75">
      <c r="A36" s="287"/>
      <c r="B36" s="302" t="s">
        <v>718</v>
      </c>
      <c r="C36" s="303"/>
      <c r="D36" s="303"/>
      <c r="E36" s="303"/>
      <c r="F36" s="304"/>
      <c r="I36" s="301">
        <v>923608.4</v>
      </c>
      <c r="J36" s="301">
        <f>+I36/100000</f>
        <v>9.236084</v>
      </c>
    </row>
    <row r="37" spans="1:10" ht="15.75">
      <c r="A37" s="287"/>
      <c r="B37" s="287"/>
      <c r="C37" s="287"/>
      <c r="D37" s="287"/>
      <c r="E37" s="287"/>
      <c r="F37" s="287"/>
      <c r="I37" s="305"/>
    </row>
    <row r="38" spans="1:10" ht="15.75">
      <c r="A38" s="286" t="s">
        <v>719</v>
      </c>
      <c r="B38" s="286" t="s">
        <v>720</v>
      </c>
      <c r="C38" s="287"/>
      <c r="D38" s="287"/>
      <c r="E38" s="287"/>
      <c r="F38" s="287"/>
    </row>
    <row r="39" spans="1:10" ht="45">
      <c r="A39" s="287"/>
      <c r="B39" s="306" t="s">
        <v>707</v>
      </c>
      <c r="C39" s="306" t="s">
        <v>708</v>
      </c>
      <c r="D39" s="306" t="s">
        <v>721</v>
      </c>
      <c r="E39" s="306" t="s">
        <v>722</v>
      </c>
      <c r="F39" s="306" t="s">
        <v>723</v>
      </c>
    </row>
    <row r="40" spans="1:10" ht="15.75">
      <c r="A40" s="287"/>
      <c r="B40" s="291"/>
      <c r="C40" s="291"/>
      <c r="D40" s="292"/>
      <c r="E40" s="292"/>
      <c r="F40" s="292"/>
      <c r="H40" s="284">
        <v>-3000</v>
      </c>
    </row>
    <row r="41" spans="1:10" ht="15.75">
      <c r="A41" s="287"/>
      <c r="B41" s="294"/>
      <c r="C41" s="295"/>
      <c r="D41" s="307"/>
      <c r="E41" s="307"/>
      <c r="F41" s="308"/>
    </row>
    <row r="42" spans="1:10" ht="15.75">
      <c r="A42" s="287"/>
      <c r="B42" s="294" t="s">
        <v>724</v>
      </c>
      <c r="C42" s="295"/>
      <c r="D42" s="295"/>
      <c r="E42" s="295"/>
      <c r="F42" s="296"/>
    </row>
    <row r="43" spans="1:10" ht="34.5" customHeight="1">
      <c r="A43" s="287"/>
      <c r="B43" s="371" t="s">
        <v>725</v>
      </c>
      <c r="C43" s="372"/>
      <c r="D43" s="372"/>
      <c r="E43" s="372"/>
      <c r="F43" s="373"/>
    </row>
    <row r="44" spans="1:10" ht="15.75">
      <c r="A44" s="287"/>
      <c r="B44" s="297"/>
      <c r="C44" s="298"/>
      <c r="D44" s="298"/>
      <c r="E44" s="298"/>
      <c r="F44" s="299"/>
    </row>
    <row r="45" spans="1:10" ht="15.75">
      <c r="A45" s="287"/>
      <c r="B45" s="297" t="s">
        <v>726</v>
      </c>
      <c r="C45" s="298"/>
      <c r="D45" s="298"/>
      <c r="E45" s="298"/>
      <c r="F45" s="299"/>
    </row>
    <row r="46" spans="1:10" ht="15.75">
      <c r="A46" s="287"/>
      <c r="B46" s="297" t="s">
        <v>715</v>
      </c>
      <c r="C46" s="298"/>
      <c r="D46" s="298"/>
      <c r="E46" s="298"/>
      <c r="F46" s="299"/>
    </row>
    <row r="47" spans="1:10" ht="15.75">
      <c r="A47" s="287"/>
      <c r="B47" s="297" t="s">
        <v>727</v>
      </c>
      <c r="C47" s="298"/>
      <c r="D47" s="298"/>
      <c r="E47" s="298"/>
      <c r="F47" s="299"/>
      <c r="I47" s="305"/>
    </row>
    <row r="48" spans="1:10" ht="15.75">
      <c r="A48" s="287"/>
      <c r="B48" s="297" t="s">
        <v>717</v>
      </c>
      <c r="C48" s="298"/>
      <c r="D48" s="298"/>
      <c r="E48" s="298"/>
      <c r="F48" s="299"/>
      <c r="I48" s="305"/>
    </row>
    <row r="49" spans="1:9" ht="15.75">
      <c r="A49" s="287"/>
      <c r="B49" s="297" t="s">
        <v>728</v>
      </c>
      <c r="C49" s="303"/>
      <c r="D49" s="303"/>
      <c r="E49" s="303"/>
      <c r="F49" s="304"/>
      <c r="I49" s="305"/>
    </row>
    <row r="50" spans="1:9" ht="15.75">
      <c r="A50" s="287"/>
      <c r="B50" s="309"/>
      <c r="C50" s="287"/>
      <c r="D50" s="287"/>
      <c r="E50" s="287"/>
      <c r="F50" s="287"/>
    </row>
    <row r="51" spans="1:9" s="310" customFormat="1" ht="15.75">
      <c r="A51" s="286" t="s">
        <v>729</v>
      </c>
      <c r="B51" s="286" t="s">
        <v>730</v>
      </c>
      <c r="C51" s="286"/>
      <c r="D51" s="286"/>
      <c r="E51" s="286"/>
      <c r="F51" s="286"/>
    </row>
    <row r="52" spans="1:9" s="312" customFormat="1" ht="30">
      <c r="A52" s="287"/>
      <c r="B52" s="311" t="s">
        <v>707</v>
      </c>
      <c r="C52" s="311" t="s">
        <v>731</v>
      </c>
      <c r="D52" s="311" t="s">
        <v>732</v>
      </c>
      <c r="E52" s="311" t="s">
        <v>733</v>
      </c>
      <c r="F52" s="287"/>
    </row>
    <row r="53" spans="1:9" s="312" customFormat="1" ht="15.75">
      <c r="A53" s="287"/>
      <c r="B53" s="291" t="s">
        <v>734</v>
      </c>
      <c r="C53" s="291"/>
      <c r="D53" s="291"/>
      <c r="E53" s="291"/>
      <c r="F53" s="287"/>
    </row>
    <row r="54" spans="1:9" ht="15.75">
      <c r="A54" s="287"/>
      <c r="B54" s="369" t="s">
        <v>735</v>
      </c>
      <c r="C54" s="369"/>
      <c r="D54" s="369"/>
      <c r="E54" s="369"/>
      <c r="F54" s="287"/>
    </row>
    <row r="55" spans="1:9" ht="15.75">
      <c r="A55" s="287"/>
      <c r="B55" s="374" t="s">
        <v>736</v>
      </c>
      <c r="C55" s="375"/>
      <c r="D55" s="375"/>
      <c r="E55" s="376"/>
      <c r="F55" s="287"/>
    </row>
    <row r="56" spans="1:9" ht="15.75">
      <c r="A56" s="287"/>
      <c r="B56" s="377"/>
      <c r="C56" s="378"/>
      <c r="D56" s="378"/>
      <c r="E56" s="379"/>
      <c r="F56" s="287"/>
    </row>
    <row r="57" spans="1:9" ht="15.75">
      <c r="A57" s="287"/>
      <c r="B57" s="377"/>
      <c r="C57" s="378"/>
      <c r="D57" s="378"/>
      <c r="E57" s="379"/>
      <c r="F57" s="287"/>
    </row>
    <row r="58" spans="1:9" ht="15.75">
      <c r="A58" s="287"/>
      <c r="B58" s="377"/>
      <c r="C58" s="378"/>
      <c r="D58" s="378"/>
      <c r="E58" s="379"/>
      <c r="F58" s="287"/>
    </row>
    <row r="59" spans="1:9" ht="15.75">
      <c r="A59" s="287"/>
      <c r="B59" s="377"/>
      <c r="C59" s="378"/>
      <c r="D59" s="378"/>
      <c r="E59" s="379"/>
      <c r="F59" s="287"/>
    </row>
    <row r="60" spans="1:9" ht="15.75">
      <c r="A60" s="287"/>
      <c r="B60" s="377"/>
      <c r="C60" s="378"/>
      <c r="D60" s="378"/>
      <c r="E60" s="379"/>
      <c r="F60" s="287"/>
    </row>
    <row r="61" spans="1:9" ht="15.75">
      <c r="A61" s="287"/>
      <c r="B61" s="380"/>
      <c r="C61" s="381"/>
      <c r="D61" s="381"/>
      <c r="E61" s="382"/>
      <c r="F61" s="287"/>
    </row>
    <row r="62" spans="1:9" ht="15.75">
      <c r="A62" s="287"/>
      <c r="B62" s="313"/>
      <c r="C62" s="313"/>
      <c r="D62" s="313"/>
      <c r="E62" s="313"/>
      <c r="F62" s="287"/>
    </row>
    <row r="63" spans="1:9" s="310" customFormat="1" ht="15.75">
      <c r="A63" s="286" t="s">
        <v>737</v>
      </c>
      <c r="B63" s="286" t="s">
        <v>738</v>
      </c>
      <c r="C63" s="286"/>
      <c r="D63" s="286"/>
      <c r="E63" s="286"/>
      <c r="F63" s="286"/>
    </row>
    <row r="64" spans="1:9" s="312" customFormat="1" ht="30">
      <c r="A64" s="287"/>
      <c r="B64" s="311" t="s">
        <v>707</v>
      </c>
      <c r="C64" s="311" t="s">
        <v>739</v>
      </c>
      <c r="D64" s="311" t="s">
        <v>740</v>
      </c>
      <c r="E64" s="311" t="s">
        <v>732</v>
      </c>
      <c r="F64" s="311" t="s">
        <v>741</v>
      </c>
    </row>
    <row r="65" spans="1:6" s="312" customFormat="1" ht="15.75">
      <c r="A65" s="287"/>
      <c r="B65" s="291" t="s">
        <v>734</v>
      </c>
      <c r="C65" s="291"/>
      <c r="D65" s="291"/>
      <c r="E65" s="291"/>
      <c r="F65" s="291"/>
    </row>
    <row r="66" spans="1:6" s="312" customFormat="1" ht="15.75">
      <c r="A66" s="287"/>
      <c r="B66" s="369" t="s">
        <v>742</v>
      </c>
      <c r="C66" s="369"/>
      <c r="D66" s="369"/>
      <c r="E66" s="369"/>
      <c r="F66" s="291"/>
    </row>
    <row r="67" spans="1:6" s="312" customFormat="1" ht="15.75">
      <c r="A67" s="287"/>
      <c r="B67" s="370" t="s">
        <v>743</v>
      </c>
      <c r="C67" s="370"/>
      <c r="D67" s="370"/>
      <c r="E67" s="370"/>
      <c r="F67" s="369"/>
    </row>
    <row r="68" spans="1:6" s="312" customFormat="1" ht="15.75">
      <c r="A68" s="287"/>
      <c r="B68" s="370"/>
      <c r="C68" s="370"/>
      <c r="D68" s="370"/>
      <c r="E68" s="370"/>
      <c r="F68" s="369"/>
    </row>
    <row r="69" spans="1:6" s="312" customFormat="1" ht="15.75">
      <c r="A69" s="287"/>
      <c r="B69" s="370"/>
      <c r="C69" s="370"/>
      <c r="D69" s="370"/>
      <c r="E69" s="370"/>
      <c r="F69" s="369"/>
    </row>
    <row r="70" spans="1:6" s="312" customFormat="1" ht="15.75">
      <c r="A70" s="287"/>
      <c r="B70" s="370"/>
      <c r="C70" s="370"/>
      <c r="D70" s="370"/>
      <c r="E70" s="370"/>
      <c r="F70" s="369"/>
    </row>
    <row r="71" spans="1:6" s="312" customFormat="1" ht="15.75">
      <c r="A71" s="287"/>
      <c r="B71" s="370"/>
      <c r="C71" s="370"/>
      <c r="D71" s="370"/>
      <c r="E71" s="370"/>
      <c r="F71" s="369"/>
    </row>
    <row r="72" spans="1:6" s="312" customFormat="1" ht="15.75">
      <c r="A72" s="287"/>
      <c r="B72" s="370"/>
      <c r="C72" s="370"/>
      <c r="D72" s="370"/>
      <c r="E72" s="370"/>
      <c r="F72" s="369"/>
    </row>
    <row r="73" spans="1:6" s="312" customFormat="1" ht="15.75">
      <c r="A73" s="287"/>
      <c r="B73" s="370"/>
      <c r="C73" s="370"/>
      <c r="D73" s="370"/>
      <c r="E73" s="370"/>
      <c r="F73" s="369"/>
    </row>
    <row r="74" spans="1:6" ht="15.75">
      <c r="A74" s="287"/>
      <c r="B74" s="287"/>
      <c r="C74" s="287"/>
      <c r="D74" s="287"/>
      <c r="E74" s="287"/>
      <c r="F74" s="287"/>
    </row>
    <row r="75" spans="1:6" s="310" customFormat="1" ht="15.75">
      <c r="A75" s="286" t="s">
        <v>744</v>
      </c>
      <c r="B75" s="286" t="s">
        <v>745</v>
      </c>
      <c r="C75" s="286"/>
      <c r="D75" s="286"/>
      <c r="E75" s="286"/>
      <c r="F75" s="286"/>
    </row>
  </sheetData>
  <sheetProtection password="96CD" sheet="1" objects="1" scenarios="1" selectLockedCells="1" selectUnlockedCells="1"/>
  <mergeCells count="8">
    <mergeCell ref="B66:E66"/>
    <mergeCell ref="B67:F73"/>
    <mergeCell ref="A1:F1"/>
    <mergeCell ref="A3:F3"/>
    <mergeCell ref="B30:F30"/>
    <mergeCell ref="B43:F43"/>
    <mergeCell ref="B54:E54"/>
    <mergeCell ref="B55:E61"/>
  </mergeCells>
  <pageMargins left="0.7" right="0.7" top="0.75" bottom="0.75" header="0.3" footer="0.3"/>
  <pageSetup paperSize="9" orientation="portrait" r:id="rId1"/>
  <headerFooter>
    <oddFooter>&amp;CFor internal use only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G101"/>
  <sheetViews>
    <sheetView zoomScale="84" zoomScaleNormal="84" workbookViewId="0">
      <selection sqref="A1:F1"/>
    </sheetView>
  </sheetViews>
  <sheetFormatPr defaultRowHeight="15"/>
  <cols>
    <col min="2" max="2" width="16.7109375" customWidth="1"/>
    <col min="3" max="3" width="64.5703125" bestFit="1" customWidth="1"/>
    <col min="4" max="4" width="35.42578125" customWidth="1"/>
    <col min="5" max="5" width="14.7109375" customWidth="1"/>
    <col min="6" max="6" width="16.28515625" customWidth="1"/>
    <col min="7" max="7" width="12.5703125" customWidth="1"/>
  </cols>
  <sheetData>
    <row r="1" spans="1:7" ht="18.75">
      <c r="A1" s="368" t="s">
        <v>321</v>
      </c>
      <c r="B1" s="368"/>
      <c r="C1" s="368"/>
      <c r="D1" s="368"/>
      <c r="E1" s="368"/>
      <c r="F1" s="368"/>
    </row>
    <row r="2" spans="1:7" ht="19.5" thickBot="1">
      <c r="A2" s="368" t="s">
        <v>746</v>
      </c>
      <c r="B2" s="368"/>
      <c r="C2" s="368"/>
      <c r="D2" s="368"/>
      <c r="E2" s="368"/>
      <c r="F2" s="368"/>
    </row>
    <row r="3" spans="1:7" ht="30.75" thickBot="1">
      <c r="A3" s="61" t="s">
        <v>0</v>
      </c>
      <c r="B3" s="61" t="s">
        <v>1</v>
      </c>
      <c r="C3" s="173" t="s">
        <v>2</v>
      </c>
      <c r="D3" s="173" t="s">
        <v>205</v>
      </c>
      <c r="E3" s="174" t="s">
        <v>3</v>
      </c>
      <c r="F3" s="175" t="s">
        <v>66</v>
      </c>
      <c r="G3" s="176" t="s">
        <v>4</v>
      </c>
    </row>
    <row r="4" spans="1:7">
      <c r="A4" s="177"/>
      <c r="B4" s="177"/>
      <c r="C4" s="178"/>
      <c r="D4" s="177"/>
      <c r="E4" s="178"/>
      <c r="F4" s="314"/>
      <c r="G4" s="315"/>
    </row>
    <row r="5" spans="1:7" ht="15.75">
      <c r="A5" s="181" t="s">
        <v>69</v>
      </c>
      <c r="B5" s="181"/>
      <c r="C5" s="2" t="s">
        <v>67</v>
      </c>
      <c r="D5" s="182"/>
      <c r="E5" s="183"/>
      <c r="F5" s="316"/>
      <c r="G5" s="317"/>
    </row>
    <row r="6" spans="1:7" ht="15.75">
      <c r="A6" s="185"/>
      <c r="B6" s="185"/>
      <c r="C6" s="2" t="s">
        <v>68</v>
      </c>
      <c r="D6" s="182"/>
      <c r="E6" s="186"/>
      <c r="F6" s="318"/>
      <c r="G6" s="319"/>
    </row>
    <row r="7" spans="1:7" ht="15.75">
      <c r="A7" s="185"/>
      <c r="B7" s="206"/>
      <c r="C7" s="205"/>
      <c r="D7" s="182"/>
      <c r="E7" s="186"/>
      <c r="F7" s="318"/>
      <c r="G7" s="319"/>
    </row>
    <row r="8" spans="1:7" ht="15.75">
      <c r="A8" s="188">
        <v>1</v>
      </c>
      <c r="B8" s="188" t="s">
        <v>6</v>
      </c>
      <c r="C8" s="190" t="s">
        <v>252</v>
      </c>
      <c r="D8" s="191" t="s">
        <v>302</v>
      </c>
      <c r="E8" s="192">
        <v>2500</v>
      </c>
      <c r="F8" s="193">
        <v>20.137499999999999</v>
      </c>
      <c r="G8" s="320">
        <v>4.6702397641867982E-2</v>
      </c>
    </row>
    <row r="9" spans="1:7" ht="15.75">
      <c r="A9" s="188">
        <f>+A8+1</f>
        <v>2</v>
      </c>
      <c r="B9" s="188" t="s">
        <v>15</v>
      </c>
      <c r="C9" s="190" t="s">
        <v>261</v>
      </c>
      <c r="D9" s="191" t="s">
        <v>307</v>
      </c>
      <c r="E9" s="192">
        <v>6000</v>
      </c>
      <c r="F9" s="193">
        <v>16.11</v>
      </c>
      <c r="G9" s="320">
        <v>3.7361918113494388E-2</v>
      </c>
    </row>
    <row r="10" spans="1:7" ht="15.75">
      <c r="A10" s="188">
        <f t="shared" ref="A10:A34" si="0">+A9+1</f>
        <v>3</v>
      </c>
      <c r="B10" s="188" t="s">
        <v>747</v>
      </c>
      <c r="C10" s="190" t="s">
        <v>1144</v>
      </c>
      <c r="D10" s="191" t="s">
        <v>302</v>
      </c>
      <c r="E10" s="192">
        <v>6000</v>
      </c>
      <c r="F10" s="193">
        <v>15.63</v>
      </c>
      <c r="G10" s="320">
        <v>3.6248713849405166E-2</v>
      </c>
    </row>
    <row r="11" spans="1:7" ht="15.75">
      <c r="A11" s="188">
        <f t="shared" si="0"/>
        <v>4</v>
      </c>
      <c r="B11" s="188" t="s">
        <v>696</v>
      </c>
      <c r="C11" s="190" t="s">
        <v>1140</v>
      </c>
      <c r="D11" s="191" t="s">
        <v>303</v>
      </c>
      <c r="E11" s="192">
        <v>20000</v>
      </c>
      <c r="F11" s="193">
        <v>14.57</v>
      </c>
      <c r="G11" s="320">
        <v>3.3790387766208144E-2</v>
      </c>
    </row>
    <row r="12" spans="1:7" ht="15.75">
      <c r="A12" s="188">
        <f t="shared" si="0"/>
        <v>5</v>
      </c>
      <c r="B12" s="188" t="s">
        <v>697</v>
      </c>
      <c r="C12" s="190" t="s">
        <v>1141</v>
      </c>
      <c r="D12" s="191" t="s">
        <v>1142</v>
      </c>
      <c r="E12" s="192">
        <v>8000</v>
      </c>
      <c r="F12" s="193">
        <v>14.356</v>
      </c>
      <c r="G12" s="320">
        <v>3.3294084198468368E-2</v>
      </c>
    </row>
    <row r="13" spans="1:7" ht="15.75">
      <c r="A13" s="188">
        <f t="shared" si="0"/>
        <v>6</v>
      </c>
      <c r="B13" s="188" t="s">
        <v>5</v>
      </c>
      <c r="C13" s="190" t="s">
        <v>251</v>
      </c>
      <c r="D13" s="191" t="s">
        <v>301</v>
      </c>
      <c r="E13" s="192">
        <v>5000</v>
      </c>
      <c r="F13" s="193">
        <v>14.1275</v>
      </c>
      <c r="G13" s="320">
        <v>3.2764152585250901E-2</v>
      </c>
    </row>
    <row r="14" spans="1:7" ht="15.75">
      <c r="A14" s="188">
        <f t="shared" si="0"/>
        <v>7</v>
      </c>
      <c r="B14" s="188" t="s">
        <v>17</v>
      </c>
      <c r="C14" s="190" t="s">
        <v>263</v>
      </c>
      <c r="D14" s="191" t="s">
        <v>308</v>
      </c>
      <c r="E14" s="192">
        <v>1500</v>
      </c>
      <c r="F14" s="193">
        <v>13.26675</v>
      </c>
      <c r="G14" s="320">
        <v>3.0767922230428409E-2</v>
      </c>
    </row>
    <row r="15" spans="1:7" ht="15.75">
      <c r="A15" s="188">
        <f t="shared" si="0"/>
        <v>8</v>
      </c>
      <c r="B15" s="188" t="s">
        <v>8</v>
      </c>
      <c r="C15" s="190" t="s">
        <v>253</v>
      </c>
      <c r="D15" s="191" t="s">
        <v>303</v>
      </c>
      <c r="E15" s="192">
        <v>1250</v>
      </c>
      <c r="F15" s="193">
        <v>13.1275</v>
      </c>
      <c r="G15" s="320">
        <v>3.0444977035065025E-2</v>
      </c>
    </row>
    <row r="16" spans="1:7" ht="15.75">
      <c r="A16" s="188">
        <f t="shared" si="0"/>
        <v>9</v>
      </c>
      <c r="B16" s="188" t="s">
        <v>26</v>
      </c>
      <c r="C16" s="190" t="s">
        <v>273</v>
      </c>
      <c r="D16" s="191" t="s">
        <v>314</v>
      </c>
      <c r="E16" s="192">
        <v>375</v>
      </c>
      <c r="F16" s="193">
        <v>12.42375</v>
      </c>
      <c r="G16" s="320">
        <v>2.881285724162172E-2</v>
      </c>
    </row>
    <row r="17" spans="1:7" ht="15.75">
      <c r="A17" s="188">
        <f t="shared" si="0"/>
        <v>10</v>
      </c>
      <c r="B17" s="188" t="s">
        <v>28</v>
      </c>
      <c r="C17" s="190" t="s">
        <v>278</v>
      </c>
      <c r="D17" s="191" t="s">
        <v>305</v>
      </c>
      <c r="E17" s="192">
        <v>3500</v>
      </c>
      <c r="F17" s="193">
        <v>12.27275</v>
      </c>
      <c r="G17" s="320">
        <v>2.8462661733543653E-2</v>
      </c>
    </row>
    <row r="18" spans="1:7" ht="15.75">
      <c r="A18" s="188">
        <f t="shared" si="0"/>
        <v>11</v>
      </c>
      <c r="B18" s="188" t="s">
        <v>41</v>
      </c>
      <c r="C18" s="190" t="s">
        <v>286</v>
      </c>
      <c r="D18" s="191" t="s">
        <v>314</v>
      </c>
      <c r="E18" s="192">
        <v>6000</v>
      </c>
      <c r="F18" s="193">
        <v>12.162000000000001</v>
      </c>
      <c r="G18" s="320">
        <v>2.8205813041360567E-2</v>
      </c>
    </row>
    <row r="19" spans="1:7" ht="15.75">
      <c r="A19" s="188">
        <f t="shared" si="0"/>
        <v>12</v>
      </c>
      <c r="B19" s="188" t="s">
        <v>40</v>
      </c>
      <c r="C19" s="190" t="s">
        <v>287</v>
      </c>
      <c r="D19" s="191" t="s">
        <v>317</v>
      </c>
      <c r="E19" s="192">
        <v>10000</v>
      </c>
      <c r="F19" s="193">
        <v>11.654999999999999</v>
      </c>
      <c r="G19" s="320">
        <v>2.702999103741633E-2</v>
      </c>
    </row>
    <row r="20" spans="1:7" ht="15.75">
      <c r="A20" s="188">
        <f t="shared" si="0"/>
        <v>13</v>
      </c>
      <c r="B20" s="188" t="s">
        <v>44</v>
      </c>
      <c r="C20" s="190" t="s">
        <v>290</v>
      </c>
      <c r="D20" s="191" t="s">
        <v>311</v>
      </c>
      <c r="E20" s="192">
        <v>2000</v>
      </c>
      <c r="F20" s="193">
        <v>11.329000000000001</v>
      </c>
      <c r="G20" s="320">
        <v>2.6273939808055737E-2</v>
      </c>
    </row>
    <row r="21" spans="1:7" ht="15.75">
      <c r="A21" s="188">
        <f t="shared" si="0"/>
        <v>14</v>
      </c>
      <c r="B21" s="188" t="s">
        <v>47</v>
      </c>
      <c r="C21" s="190" t="s">
        <v>294</v>
      </c>
      <c r="D21" s="191" t="s">
        <v>303</v>
      </c>
      <c r="E21" s="192">
        <v>1500</v>
      </c>
      <c r="F21" s="193">
        <v>11.076000000000001</v>
      </c>
      <c r="G21" s="320">
        <v>2.5687188393858713E-2</v>
      </c>
    </row>
    <row r="22" spans="1:7" ht="15.75">
      <c r="A22" s="188">
        <f t="shared" si="0"/>
        <v>15</v>
      </c>
      <c r="B22" s="188" t="s">
        <v>54</v>
      </c>
      <c r="C22" s="190" t="s">
        <v>300</v>
      </c>
      <c r="D22" s="191" t="s">
        <v>315</v>
      </c>
      <c r="E22" s="192">
        <v>1500</v>
      </c>
      <c r="F22" s="193">
        <v>10.3065</v>
      </c>
      <c r="G22" s="320">
        <v>2.3902582807990683E-2</v>
      </c>
    </row>
    <row r="23" spans="1:7" ht="15.75">
      <c r="A23" s="188">
        <f t="shared" si="0"/>
        <v>16</v>
      </c>
      <c r="B23" s="188" t="s">
        <v>115</v>
      </c>
      <c r="C23" s="190" t="s">
        <v>1139</v>
      </c>
      <c r="D23" s="191" t="s">
        <v>382</v>
      </c>
      <c r="E23" s="192">
        <v>16000</v>
      </c>
      <c r="F23" s="193">
        <v>10.071999999999999</v>
      </c>
      <c r="G23" s="320">
        <v>2.3358736141472096E-2</v>
      </c>
    </row>
    <row r="24" spans="1:7" ht="15.75">
      <c r="A24" s="188">
        <f t="shared" si="0"/>
        <v>17</v>
      </c>
      <c r="B24" s="188" t="s">
        <v>10</v>
      </c>
      <c r="C24" s="190" t="s">
        <v>255</v>
      </c>
      <c r="D24" s="191" t="s">
        <v>303</v>
      </c>
      <c r="E24" s="192">
        <v>1500</v>
      </c>
      <c r="F24" s="193">
        <v>9.5129999999999999</v>
      </c>
      <c r="G24" s="320">
        <v>2.2062317008918194E-2</v>
      </c>
    </row>
    <row r="25" spans="1:7" ht="15.75">
      <c r="A25" s="188">
        <f t="shared" si="0"/>
        <v>18</v>
      </c>
      <c r="B25" s="188" t="s">
        <v>11</v>
      </c>
      <c r="C25" s="190" t="s">
        <v>257</v>
      </c>
      <c r="D25" s="191" t="s">
        <v>306</v>
      </c>
      <c r="E25" s="192">
        <v>500</v>
      </c>
      <c r="F25" s="193">
        <v>8.1342499999999998</v>
      </c>
      <c r="G25" s="320">
        <v>1.8864753719099424E-2</v>
      </c>
    </row>
    <row r="26" spans="1:7" ht="15.75">
      <c r="A26" s="188">
        <f t="shared" si="0"/>
        <v>19</v>
      </c>
      <c r="B26" s="188" t="s">
        <v>18</v>
      </c>
      <c r="C26" s="190" t="s">
        <v>264</v>
      </c>
      <c r="D26" s="191" t="s">
        <v>309</v>
      </c>
      <c r="E26" s="192">
        <v>3000</v>
      </c>
      <c r="F26" s="193">
        <v>8.0894999999999992</v>
      </c>
      <c r="G26" s="320">
        <v>1.8760970613228605E-2</v>
      </c>
    </row>
    <row r="27" spans="1:7" ht="15.75">
      <c r="A27" s="188">
        <f t="shared" si="0"/>
        <v>20</v>
      </c>
      <c r="B27" s="188" t="s">
        <v>16</v>
      </c>
      <c r="C27" s="190" t="s">
        <v>262</v>
      </c>
      <c r="D27" s="191" t="s">
        <v>308</v>
      </c>
      <c r="E27" s="192">
        <v>3000</v>
      </c>
      <c r="F27" s="193">
        <v>7.6425000000000001</v>
      </c>
      <c r="G27" s="320">
        <v>1.7724299142295522E-2</v>
      </c>
    </row>
    <row r="28" spans="1:7" ht="15.75">
      <c r="A28" s="188">
        <f t="shared" si="0"/>
        <v>21</v>
      </c>
      <c r="B28" s="188" t="s">
        <v>9</v>
      </c>
      <c r="C28" s="190" t="s">
        <v>254</v>
      </c>
      <c r="D28" s="191" t="s">
        <v>304</v>
      </c>
      <c r="E28" s="192">
        <v>1000</v>
      </c>
      <c r="F28" s="193">
        <v>7.6234999999999999</v>
      </c>
      <c r="G28" s="320">
        <v>1.7680234806841992E-2</v>
      </c>
    </row>
    <row r="29" spans="1:7" ht="15.75">
      <c r="A29" s="188">
        <f t="shared" si="0"/>
        <v>22</v>
      </c>
      <c r="B29" s="188" t="s">
        <v>21</v>
      </c>
      <c r="C29" s="190" t="s">
        <v>267</v>
      </c>
      <c r="D29" s="191" t="s">
        <v>311</v>
      </c>
      <c r="E29" s="192">
        <v>1000</v>
      </c>
      <c r="F29" s="193">
        <v>6.9414999999999996</v>
      </c>
      <c r="G29" s="320">
        <v>1.6098557081615224E-2</v>
      </c>
    </row>
    <row r="30" spans="1:7" ht="15.75">
      <c r="A30" s="188">
        <f t="shared" si="0"/>
        <v>23</v>
      </c>
      <c r="B30" s="188" t="s">
        <v>45</v>
      </c>
      <c r="C30" s="190" t="s">
        <v>291</v>
      </c>
      <c r="D30" s="191" t="s">
        <v>314</v>
      </c>
      <c r="E30" s="192">
        <v>500</v>
      </c>
      <c r="F30" s="193">
        <v>6.8952499999999999</v>
      </c>
      <c r="G30" s="320">
        <v>1.599129521241913E-2</v>
      </c>
    </row>
    <row r="31" spans="1:7" ht="15.75">
      <c r="A31" s="188">
        <f t="shared" si="0"/>
        <v>24</v>
      </c>
      <c r="B31" s="188" t="s">
        <v>194</v>
      </c>
      <c r="C31" s="190" t="s">
        <v>406</v>
      </c>
      <c r="D31" s="191" t="s">
        <v>313</v>
      </c>
      <c r="E31" s="192">
        <v>30000</v>
      </c>
      <c r="F31" s="193">
        <v>6.4649999999999999</v>
      </c>
      <c r="G31" s="320">
        <v>1.4993469931951659E-2</v>
      </c>
    </row>
    <row r="32" spans="1:7" ht="15.75">
      <c r="A32" s="188">
        <f t="shared" si="0"/>
        <v>25</v>
      </c>
      <c r="B32" s="188" t="s">
        <v>120</v>
      </c>
      <c r="C32" s="190" t="s">
        <v>371</v>
      </c>
      <c r="D32" s="191" t="s">
        <v>311</v>
      </c>
      <c r="E32" s="192">
        <v>2000</v>
      </c>
      <c r="F32" s="193">
        <v>5.31</v>
      </c>
      <c r="G32" s="320">
        <v>1.2314822171486977E-2</v>
      </c>
    </row>
    <row r="33" spans="1:7" ht="15.75">
      <c r="A33" s="188">
        <f t="shared" si="0"/>
        <v>26</v>
      </c>
      <c r="B33" s="188" t="s">
        <v>38</v>
      </c>
      <c r="C33" s="190" t="s">
        <v>283</v>
      </c>
      <c r="D33" s="191" t="s">
        <v>313</v>
      </c>
      <c r="E33" s="192">
        <v>4000</v>
      </c>
      <c r="F33" s="193">
        <v>4.5599999999999996</v>
      </c>
      <c r="G33" s="320">
        <v>1.0575440508847574E-2</v>
      </c>
    </row>
    <row r="34" spans="1:7" ht="16.5" thickBot="1">
      <c r="A34" s="188">
        <f t="shared" si="0"/>
        <v>27</v>
      </c>
      <c r="B34" s="188" t="s">
        <v>30</v>
      </c>
      <c r="C34" s="190" t="s">
        <v>277</v>
      </c>
      <c r="D34" s="191" t="s">
        <v>311</v>
      </c>
      <c r="E34" s="192">
        <v>1000</v>
      </c>
      <c r="F34" s="193">
        <v>3.633</v>
      </c>
      <c r="G34" s="320">
        <v>8.4255647738252712E-3</v>
      </c>
    </row>
    <row r="35" spans="1:7" ht="17.25" thickBot="1">
      <c r="A35" s="195"/>
      <c r="B35" s="195"/>
      <c r="C35" s="196" t="s">
        <v>685</v>
      </c>
      <c r="D35" s="196"/>
      <c r="E35" s="255"/>
      <c r="F35" s="226">
        <f>SUM(F8:F34)</f>
        <v>287.42974999999996</v>
      </c>
      <c r="G35" s="199">
        <f>SUM(G8:G34)</f>
        <v>0.6666000485960375</v>
      </c>
    </row>
    <row r="36" spans="1:7" ht="15.75">
      <c r="A36" s="200"/>
      <c r="B36" s="200"/>
      <c r="C36" s="201"/>
      <c r="D36" s="202"/>
      <c r="E36" s="203"/>
      <c r="F36" s="321"/>
      <c r="G36" s="204"/>
    </row>
    <row r="37" spans="1:7" ht="15.75">
      <c r="A37" s="181" t="s">
        <v>70</v>
      </c>
      <c r="B37" s="181"/>
      <c r="C37" s="205" t="s">
        <v>698</v>
      </c>
      <c r="D37" s="206"/>
      <c r="E37" s="207"/>
      <c r="F37" s="322"/>
      <c r="G37" s="208"/>
    </row>
    <row r="38" spans="1:7" ht="30">
      <c r="A38" s="185"/>
      <c r="B38" s="185"/>
      <c r="C38" s="359" t="s">
        <v>1138</v>
      </c>
      <c r="D38" s="206"/>
      <c r="E38" s="207"/>
      <c r="F38" s="322"/>
      <c r="G38" s="208"/>
    </row>
    <row r="39" spans="1:7" ht="15.75">
      <c r="A39" s="185"/>
      <c r="B39" s="185"/>
      <c r="C39" s="205"/>
      <c r="D39" s="206"/>
      <c r="E39" s="207"/>
      <c r="F39" s="322"/>
      <c r="G39" s="208"/>
    </row>
    <row r="40" spans="1:7" ht="15.75">
      <c r="A40" s="188">
        <v>1</v>
      </c>
      <c r="B40" s="188"/>
      <c r="C40" s="190" t="s">
        <v>252</v>
      </c>
      <c r="D40" s="191" t="s">
        <v>699</v>
      </c>
      <c r="E40" s="323">
        <v>2500</v>
      </c>
      <c r="F40" s="193">
        <v>20.239999999999998</v>
      </c>
      <c r="G40" s="320">
        <v>4.6940113135762039E-2</v>
      </c>
    </row>
    <row r="41" spans="1:7" ht="15.75">
      <c r="A41" s="188">
        <v>2</v>
      </c>
      <c r="B41" s="188"/>
      <c r="C41" s="190" t="s">
        <v>261</v>
      </c>
      <c r="D41" s="191" t="s">
        <v>699</v>
      </c>
      <c r="E41" s="323">
        <v>6000</v>
      </c>
      <c r="F41" s="193">
        <v>16.227</v>
      </c>
      <c r="G41" s="320">
        <v>3.7633261652866137E-2</v>
      </c>
    </row>
    <row r="42" spans="1:7" ht="15.75">
      <c r="A42" s="188">
        <v>3</v>
      </c>
      <c r="B42" s="188"/>
      <c r="C42" s="190" t="s">
        <v>1144</v>
      </c>
      <c r="D42" s="191" t="s">
        <v>699</v>
      </c>
      <c r="E42" s="323">
        <v>6000</v>
      </c>
      <c r="F42" s="193">
        <v>15.744</v>
      </c>
      <c r="G42" s="320">
        <v>3.6513099862126357E-2</v>
      </c>
    </row>
    <row r="43" spans="1:7" ht="15.75">
      <c r="A43" s="188">
        <v>4</v>
      </c>
      <c r="B43" s="188"/>
      <c r="C43" s="190" t="s">
        <v>1140</v>
      </c>
      <c r="D43" s="191" t="s">
        <v>699</v>
      </c>
      <c r="E43" s="323">
        <v>20000</v>
      </c>
      <c r="F43" s="193">
        <v>14.69</v>
      </c>
      <c r="G43" s="320">
        <v>3.4068688832230451E-2</v>
      </c>
    </row>
    <row r="44" spans="1:7" ht="15.75">
      <c r="A44" s="188">
        <v>5</v>
      </c>
      <c r="B44" s="188"/>
      <c r="C44" s="190" t="s">
        <v>1141</v>
      </c>
      <c r="D44" s="191"/>
      <c r="E44" s="323">
        <v>8000</v>
      </c>
      <c r="F44" s="193">
        <v>14.5</v>
      </c>
      <c r="G44" s="320">
        <v>3.3628045477695136E-2</v>
      </c>
    </row>
    <row r="45" spans="1:7" ht="15.75">
      <c r="A45" s="188">
        <v>6</v>
      </c>
      <c r="B45" s="188"/>
      <c r="C45" s="190" t="s">
        <v>251</v>
      </c>
      <c r="D45" s="191"/>
      <c r="E45" s="323">
        <v>5000</v>
      </c>
      <c r="F45" s="193">
        <v>14.237500000000001</v>
      </c>
      <c r="G45" s="320">
        <v>3.301926189577134E-2</v>
      </c>
    </row>
    <row r="46" spans="1:7" ht="15.75">
      <c r="A46" s="188">
        <v>7</v>
      </c>
      <c r="B46" s="188"/>
      <c r="C46" s="190" t="s">
        <v>263</v>
      </c>
      <c r="D46" s="191"/>
      <c r="E46" s="323">
        <v>1500</v>
      </c>
      <c r="F46" s="193">
        <v>13.342499999999999</v>
      </c>
      <c r="G46" s="320">
        <v>3.094359977835499E-2</v>
      </c>
    </row>
    <row r="47" spans="1:7" ht="15.75">
      <c r="A47" s="188">
        <v>8</v>
      </c>
      <c r="B47" s="188"/>
      <c r="C47" s="190" t="s">
        <v>253</v>
      </c>
      <c r="D47" s="191" t="s">
        <v>699</v>
      </c>
      <c r="E47" s="323">
        <v>1250</v>
      </c>
      <c r="F47" s="193">
        <v>13.22875</v>
      </c>
      <c r="G47" s="320">
        <v>3.0679793559521346E-2</v>
      </c>
    </row>
    <row r="48" spans="1:7" ht="15.75">
      <c r="A48" s="188">
        <v>9</v>
      </c>
      <c r="B48" s="188"/>
      <c r="C48" s="190" t="s">
        <v>273</v>
      </c>
      <c r="D48" s="191" t="s">
        <v>699</v>
      </c>
      <c r="E48" s="323">
        <v>375</v>
      </c>
      <c r="F48" s="193">
        <v>12.51975</v>
      </c>
      <c r="G48" s="320">
        <v>2.9035498094439564E-2</v>
      </c>
    </row>
    <row r="49" spans="1:7" ht="15.75">
      <c r="A49" s="188">
        <v>10</v>
      </c>
      <c r="B49" s="188"/>
      <c r="C49" s="190" t="s">
        <v>278</v>
      </c>
      <c r="D49" s="191" t="s">
        <v>699</v>
      </c>
      <c r="E49" s="323">
        <v>3500</v>
      </c>
      <c r="F49" s="193">
        <v>12.328749999999999</v>
      </c>
      <c r="G49" s="320">
        <v>2.8592535564354062E-2</v>
      </c>
    </row>
    <row r="50" spans="1:7" ht="15.75">
      <c r="A50" s="188">
        <v>11</v>
      </c>
      <c r="B50" s="188"/>
      <c r="C50" s="190" t="s">
        <v>286</v>
      </c>
      <c r="D50" s="191" t="s">
        <v>699</v>
      </c>
      <c r="E50" s="323">
        <v>6000</v>
      </c>
      <c r="F50" s="193">
        <v>12.252000000000001</v>
      </c>
      <c r="G50" s="320">
        <v>2.8414538840877294E-2</v>
      </c>
    </row>
    <row r="51" spans="1:7" ht="15.75">
      <c r="A51" s="188">
        <v>12</v>
      </c>
      <c r="B51" s="188"/>
      <c r="C51" s="190" t="s">
        <v>287</v>
      </c>
      <c r="D51" s="191" t="s">
        <v>699</v>
      </c>
      <c r="E51" s="323">
        <v>10000</v>
      </c>
      <c r="F51" s="193">
        <v>11.725</v>
      </c>
      <c r="G51" s="320">
        <v>2.7192333325929342E-2</v>
      </c>
    </row>
    <row r="52" spans="1:7" ht="15.75">
      <c r="A52" s="188">
        <v>13</v>
      </c>
      <c r="B52" s="188"/>
      <c r="C52" s="190" t="s">
        <v>290</v>
      </c>
      <c r="D52" s="191" t="s">
        <v>699</v>
      </c>
      <c r="E52" s="323">
        <v>2000</v>
      </c>
      <c r="F52" s="193">
        <v>11.43</v>
      </c>
      <c r="G52" s="320">
        <v>2.6508176538624511E-2</v>
      </c>
    </row>
    <row r="53" spans="1:7" ht="15.75">
      <c r="A53" s="188">
        <v>14</v>
      </c>
      <c r="B53" s="188"/>
      <c r="C53" s="190" t="s">
        <v>294</v>
      </c>
      <c r="D53" s="191" t="s">
        <v>699</v>
      </c>
      <c r="E53" s="323">
        <v>1500</v>
      </c>
      <c r="F53" s="193">
        <v>11.169</v>
      </c>
      <c r="G53" s="320">
        <v>2.5902871720025998E-2</v>
      </c>
    </row>
    <row r="54" spans="1:7" ht="15.75">
      <c r="A54" s="188">
        <v>15</v>
      </c>
      <c r="B54" s="188"/>
      <c r="C54" s="190" t="s">
        <v>300</v>
      </c>
      <c r="D54" s="191" t="s">
        <v>699</v>
      </c>
      <c r="E54" s="323">
        <v>1500</v>
      </c>
      <c r="F54" s="193">
        <v>10.371</v>
      </c>
      <c r="G54" s="320">
        <v>2.4052169630977671E-2</v>
      </c>
    </row>
    <row r="55" spans="1:7" ht="15.75">
      <c r="A55" s="188">
        <v>16</v>
      </c>
      <c r="B55" s="188"/>
      <c r="C55" s="190" t="s">
        <v>1139</v>
      </c>
      <c r="D55" s="191" t="s">
        <v>699</v>
      </c>
      <c r="E55" s="323">
        <v>16000</v>
      </c>
      <c r="F55" s="193">
        <v>10.151999999999999</v>
      </c>
      <c r="G55" s="320">
        <v>2.3544270185486965E-2</v>
      </c>
    </row>
    <row r="56" spans="1:7" ht="15.75">
      <c r="A56" s="188">
        <v>17</v>
      </c>
      <c r="B56" s="188"/>
      <c r="C56" s="190" t="s">
        <v>255</v>
      </c>
      <c r="D56" s="191" t="s">
        <v>699</v>
      </c>
      <c r="E56" s="323">
        <v>1500</v>
      </c>
      <c r="F56" s="193">
        <v>9.5527499999999996</v>
      </c>
      <c r="G56" s="320">
        <v>2.2154504237038082E-2</v>
      </c>
    </row>
    <row r="57" spans="1:7" ht="15.75">
      <c r="A57" s="188">
        <v>18</v>
      </c>
      <c r="B57" s="188"/>
      <c r="C57" s="190" t="s">
        <v>257</v>
      </c>
      <c r="D57" s="191" t="s">
        <v>699</v>
      </c>
      <c r="E57" s="323">
        <v>500</v>
      </c>
      <c r="F57" s="193">
        <v>8.1974999999999998</v>
      </c>
      <c r="G57" s="320">
        <v>1.9011441572648679E-2</v>
      </c>
    </row>
    <row r="58" spans="1:7" ht="15.75">
      <c r="A58" s="188">
        <v>19</v>
      </c>
      <c r="B58" s="188"/>
      <c r="C58" s="190" t="s">
        <v>264</v>
      </c>
      <c r="D58" s="191" t="s">
        <v>699</v>
      </c>
      <c r="E58" s="323">
        <v>3000</v>
      </c>
      <c r="F58" s="193">
        <v>8.1120000000000001</v>
      </c>
      <c r="G58" s="320">
        <v>1.8813152063107789E-2</v>
      </c>
    </row>
    <row r="59" spans="1:7" ht="15.75">
      <c r="A59" s="188">
        <v>20</v>
      </c>
      <c r="B59" s="188"/>
      <c r="C59" s="190" t="s">
        <v>262</v>
      </c>
      <c r="D59" s="191" t="s">
        <v>699</v>
      </c>
      <c r="E59" s="323">
        <v>3000</v>
      </c>
      <c r="F59" s="193">
        <v>7.6950000000000003</v>
      </c>
      <c r="G59" s="320">
        <v>1.7846055858680279E-2</v>
      </c>
    </row>
    <row r="60" spans="1:7" ht="15.75">
      <c r="A60" s="188">
        <v>21</v>
      </c>
      <c r="B60" s="188"/>
      <c r="C60" s="190" t="s">
        <v>254</v>
      </c>
      <c r="D60" s="191" t="s">
        <v>699</v>
      </c>
      <c r="E60" s="323">
        <v>1000</v>
      </c>
      <c r="F60" s="193">
        <v>7.6494999999999997</v>
      </c>
      <c r="G60" s="320">
        <v>1.7740533371146824E-2</v>
      </c>
    </row>
    <row r="61" spans="1:7" ht="15.75">
      <c r="A61" s="188">
        <v>22</v>
      </c>
      <c r="B61" s="188"/>
      <c r="C61" s="190" t="s">
        <v>267</v>
      </c>
      <c r="D61" s="191" t="s">
        <v>699</v>
      </c>
      <c r="E61" s="323">
        <v>1000</v>
      </c>
      <c r="F61" s="193">
        <v>6.9779999999999998</v>
      </c>
      <c r="G61" s="320">
        <v>1.6183206989197011E-2</v>
      </c>
    </row>
    <row r="62" spans="1:7" ht="15.75">
      <c r="A62" s="188">
        <v>23</v>
      </c>
      <c r="B62" s="188"/>
      <c r="C62" s="190" t="s">
        <v>291</v>
      </c>
      <c r="D62" s="191" t="s">
        <v>699</v>
      </c>
      <c r="E62" s="323">
        <v>500</v>
      </c>
      <c r="F62" s="193">
        <v>6.9429999999999996</v>
      </c>
      <c r="G62" s="320">
        <v>1.6102035844940504E-2</v>
      </c>
    </row>
    <row r="63" spans="1:7" ht="15.75">
      <c r="A63" s="188">
        <v>24</v>
      </c>
      <c r="B63" s="188"/>
      <c r="C63" s="190" t="s">
        <v>406</v>
      </c>
      <c r="D63" s="191" t="s">
        <v>699</v>
      </c>
      <c r="E63" s="323">
        <v>30000</v>
      </c>
      <c r="F63" s="193">
        <v>6.54</v>
      </c>
      <c r="G63" s="320">
        <v>1.5167408098215599E-2</v>
      </c>
    </row>
    <row r="64" spans="1:7" ht="15.75">
      <c r="A64" s="188">
        <v>25</v>
      </c>
      <c r="B64" s="188"/>
      <c r="C64" s="190" t="s">
        <v>371</v>
      </c>
      <c r="D64" s="191" t="s">
        <v>699</v>
      </c>
      <c r="E64" s="323">
        <v>2000</v>
      </c>
      <c r="F64" s="193">
        <v>5.3570000000000002</v>
      </c>
      <c r="G64" s="320">
        <v>1.2423823422345713E-2</v>
      </c>
    </row>
    <row r="65" spans="1:7" ht="15.75">
      <c r="A65" s="188">
        <v>26</v>
      </c>
      <c r="B65" s="188"/>
      <c r="C65" s="190" t="s">
        <v>283</v>
      </c>
      <c r="D65" s="191" t="s">
        <v>699</v>
      </c>
      <c r="E65" s="323">
        <v>4000</v>
      </c>
      <c r="F65" s="193">
        <v>4.5960000000000001</v>
      </c>
      <c r="G65" s="320">
        <v>1.0658930828654265E-2</v>
      </c>
    </row>
    <row r="66" spans="1:7" ht="16.5" thickBot="1">
      <c r="A66" s="188">
        <v>27</v>
      </c>
      <c r="B66" s="188"/>
      <c r="C66" s="190" t="s">
        <v>277</v>
      </c>
      <c r="D66" s="191" t="s">
        <v>699</v>
      </c>
      <c r="E66" s="192">
        <v>1000</v>
      </c>
      <c r="F66" s="193">
        <v>3.6604999999999999</v>
      </c>
      <c r="G66" s="320">
        <v>8.4893421014553827E-3</v>
      </c>
    </row>
    <row r="67" spans="1:7" ht="16.5" thickBot="1">
      <c r="A67" s="213"/>
      <c r="B67" s="213"/>
      <c r="C67" s="196" t="s">
        <v>685</v>
      </c>
      <c r="D67" s="196"/>
      <c r="E67" s="255"/>
      <c r="F67" s="198">
        <f>SUM(F40:F66)</f>
        <v>289.43850000000003</v>
      </c>
      <c r="G67" s="199">
        <f>SUM(G40:G66)</f>
        <v>0.67125869248247316</v>
      </c>
    </row>
    <row r="68" spans="1:7">
      <c r="A68" s="214"/>
      <c r="B68" s="214"/>
      <c r="C68" s="215"/>
      <c r="D68" s="216"/>
      <c r="E68" s="217"/>
      <c r="F68" s="218"/>
      <c r="G68" s="219"/>
    </row>
    <row r="69" spans="1:7" ht="16.5" thickBot="1">
      <c r="A69" s="220" t="s">
        <v>206</v>
      </c>
      <c r="B69" s="221"/>
      <c r="C69" s="222" t="s">
        <v>684</v>
      </c>
      <c r="D69" s="216"/>
      <c r="E69" s="223"/>
      <c r="F69" s="224">
        <v>0</v>
      </c>
      <c r="G69" s="225">
        <v>0</v>
      </c>
    </row>
    <row r="70" spans="1:7" ht="16.5" thickBot="1">
      <c r="A70" s="213"/>
      <c r="B70" s="213"/>
      <c r="C70" s="196" t="s">
        <v>685</v>
      </c>
      <c r="D70" s="196"/>
      <c r="E70" s="197"/>
      <c r="F70" s="226">
        <f>+F69</f>
        <v>0</v>
      </c>
      <c r="G70" s="227">
        <f>+G69</f>
        <v>0</v>
      </c>
    </row>
    <row r="71" spans="1:7" ht="16.5" thickBot="1">
      <c r="A71" s="241"/>
      <c r="B71" s="241"/>
      <c r="C71" s="242"/>
      <c r="D71" s="243"/>
      <c r="E71" s="244"/>
      <c r="F71" s="245"/>
      <c r="G71" s="246"/>
    </row>
    <row r="72" spans="1:7" ht="15.75">
      <c r="A72" s="233" t="s">
        <v>207</v>
      </c>
      <c r="B72" s="75"/>
      <c r="C72" s="86" t="s">
        <v>690</v>
      </c>
      <c r="D72" s="324"/>
      <c r="E72" s="325"/>
      <c r="F72" s="326"/>
      <c r="G72" s="327"/>
    </row>
    <row r="73" spans="1:7" ht="15.75">
      <c r="A73" s="47">
        <v>1</v>
      </c>
      <c r="B73" s="47"/>
      <c r="C73" s="48" t="s">
        <v>1148</v>
      </c>
      <c r="D73" s="212"/>
      <c r="E73" s="238"/>
      <c r="F73" s="239">
        <v>30</v>
      </c>
      <c r="G73" s="240">
        <v>6.9575266505576147E-2</v>
      </c>
    </row>
    <row r="74" spans="1:7" ht="16.5" thickBot="1">
      <c r="A74" s="328">
        <v>2</v>
      </c>
      <c r="B74" s="328"/>
      <c r="C74" s="50" t="s">
        <v>1149</v>
      </c>
      <c r="D74" s="329"/>
      <c r="E74" s="330"/>
      <c r="F74" s="331">
        <v>25</v>
      </c>
      <c r="G74" s="332">
        <v>5.7979388754646782E-2</v>
      </c>
    </row>
    <row r="75" spans="1:7" ht="16.5" thickBot="1">
      <c r="A75" s="213"/>
      <c r="B75" s="213"/>
      <c r="C75" s="196" t="s">
        <v>685</v>
      </c>
      <c r="D75" s="196"/>
      <c r="E75" s="197"/>
      <c r="F75" s="226">
        <v>55</v>
      </c>
      <c r="G75" s="199">
        <v>0.12659999999999999</v>
      </c>
    </row>
    <row r="76" spans="1:7" ht="15.75">
      <c r="A76" s="241"/>
      <c r="B76" s="241"/>
      <c r="C76" s="242"/>
      <c r="D76" s="243"/>
      <c r="E76" s="244"/>
      <c r="F76" s="245"/>
      <c r="G76" s="246"/>
    </row>
    <row r="77" spans="1:7" ht="16.5" thickBot="1">
      <c r="A77" s="210" t="s">
        <v>208</v>
      </c>
      <c r="B77" s="210"/>
      <c r="C77" s="248" t="s">
        <v>132</v>
      </c>
      <c r="D77" s="212"/>
      <c r="E77" s="238"/>
      <c r="F77" s="193">
        <v>70</v>
      </c>
      <c r="G77" s="240">
        <v>0.162342288513011</v>
      </c>
    </row>
    <row r="78" spans="1:7" ht="15.75" thickBot="1">
      <c r="A78" s="249"/>
      <c r="B78" s="249"/>
      <c r="C78" s="196" t="s">
        <v>685</v>
      </c>
      <c r="D78" s="196"/>
      <c r="E78" s="230"/>
      <c r="F78" s="333">
        <f>+F77</f>
        <v>70</v>
      </c>
      <c r="G78" s="250">
        <f>+G77</f>
        <v>0.162342288513011</v>
      </c>
    </row>
    <row r="79" spans="1:7" ht="16.5" thickBot="1">
      <c r="A79" s="241"/>
      <c r="B79" s="241"/>
      <c r="C79" s="242"/>
      <c r="D79" s="243"/>
      <c r="E79" s="244"/>
      <c r="F79" s="245"/>
      <c r="G79" s="246"/>
    </row>
    <row r="80" spans="1:7" ht="16.5" thickBot="1">
      <c r="A80" s="252" t="s">
        <v>700</v>
      </c>
      <c r="B80" s="249"/>
      <c r="C80" s="253" t="s">
        <v>686</v>
      </c>
      <c r="D80" s="229"/>
      <c r="E80" s="230"/>
      <c r="F80" s="254">
        <v>308.2</v>
      </c>
      <c r="G80" s="232">
        <f>+F80/F83</f>
        <v>0.71476404031853624</v>
      </c>
    </row>
    <row r="81" spans="1:7" ht="16.5" thickBot="1">
      <c r="A81" s="213"/>
      <c r="B81" s="213"/>
      <c r="C81" s="196" t="s">
        <v>685</v>
      </c>
      <c r="D81" s="196"/>
      <c r="E81" s="255"/>
      <c r="F81" s="226">
        <f>+SUM(F80:F80)</f>
        <v>308.2</v>
      </c>
      <c r="G81" s="256">
        <f>+SUM(G80:G80)</f>
        <v>0.71476404031853624</v>
      </c>
    </row>
    <row r="82" spans="1:7" ht="15.75" thickBot="1">
      <c r="A82" s="234"/>
      <c r="B82" s="234"/>
      <c r="C82" s="334"/>
      <c r="D82" s="234"/>
      <c r="E82" s="335"/>
      <c r="F82" s="336"/>
      <c r="G82" s="337"/>
    </row>
    <row r="83" spans="1:7" ht="15.75" thickBot="1">
      <c r="A83" s="257"/>
      <c r="B83" s="257"/>
      <c r="C83" s="259" t="s">
        <v>687</v>
      </c>
      <c r="D83" s="259"/>
      <c r="E83" s="260"/>
      <c r="F83" s="338">
        <f>+F35+F75+F78+F81-F67</f>
        <v>431.19124999999991</v>
      </c>
      <c r="G83" s="261">
        <v>1</v>
      </c>
    </row>
    <row r="84" spans="1:7">
      <c r="A84" s="278"/>
      <c r="B84" s="279"/>
      <c r="C84" s="279"/>
      <c r="D84" s="279"/>
      <c r="E84" s="279"/>
      <c r="F84" s="279"/>
      <c r="G84" s="280"/>
    </row>
    <row r="85" spans="1:7" ht="15.75">
      <c r="A85" s="265"/>
      <c r="B85" s="265"/>
      <c r="C85" s="361" t="s">
        <v>55</v>
      </c>
      <c r="D85" s="265"/>
      <c r="E85" s="267"/>
      <c r="F85" s="268"/>
      <c r="G85" s="269"/>
    </row>
    <row r="86" spans="1:7">
      <c r="A86" s="264"/>
      <c r="B86" s="265"/>
      <c r="C86" s="266"/>
      <c r="D86" s="265"/>
      <c r="E86" s="267"/>
      <c r="F86" s="268"/>
      <c r="G86" s="269"/>
    </row>
    <row r="87" spans="1:7">
      <c r="A87" s="270"/>
      <c r="B87" s="266"/>
      <c r="C87" s="266" t="s">
        <v>56</v>
      </c>
      <c r="D87" s="266"/>
      <c r="E87" s="271"/>
      <c r="F87" s="272"/>
      <c r="G87" s="269"/>
    </row>
    <row r="88" spans="1:7" ht="15.75">
      <c r="A88" s="270"/>
      <c r="B88" s="266"/>
      <c r="C88" s="3" t="s">
        <v>57</v>
      </c>
      <c r="D88" s="266"/>
      <c r="E88" s="273" t="s">
        <v>58</v>
      </c>
      <c r="F88" s="272"/>
      <c r="G88" s="269"/>
    </row>
    <row r="89" spans="1:7" ht="15.75">
      <c r="A89" s="270"/>
      <c r="B89" s="266"/>
      <c r="C89" s="3" t="s">
        <v>59</v>
      </c>
      <c r="D89" s="266"/>
      <c r="E89" s="273" t="s">
        <v>58</v>
      </c>
      <c r="F89" s="272"/>
      <c r="G89" s="269"/>
    </row>
    <row r="90" spans="1:7" ht="15.75">
      <c r="A90" s="270"/>
      <c r="B90" s="266"/>
      <c r="C90" s="3" t="s">
        <v>320</v>
      </c>
      <c r="D90" s="266"/>
      <c r="E90" s="274"/>
      <c r="F90" s="274"/>
      <c r="G90" s="269"/>
    </row>
    <row r="91" spans="1:7" ht="15.75">
      <c r="A91" s="270"/>
      <c r="B91" s="266"/>
      <c r="C91" s="3" t="s">
        <v>188</v>
      </c>
      <c r="D91" s="266"/>
      <c r="E91" s="275">
        <v>1620.7299</v>
      </c>
      <c r="F91" s="274"/>
      <c r="G91" s="269"/>
    </row>
    <row r="92" spans="1:7" ht="15.75">
      <c r="A92" s="270"/>
      <c r="B92" s="266"/>
      <c r="C92" s="3" t="s">
        <v>701</v>
      </c>
      <c r="D92" s="266"/>
      <c r="E92" s="275">
        <v>1011.9707</v>
      </c>
      <c r="F92" s="274"/>
      <c r="G92" s="269"/>
    </row>
    <row r="93" spans="1:7" ht="15.75">
      <c r="A93" s="270"/>
      <c r="B93" s="266"/>
      <c r="C93" s="3" t="s">
        <v>319</v>
      </c>
      <c r="D93" s="266"/>
      <c r="E93" s="275"/>
      <c r="F93" s="274"/>
      <c r="G93" s="269"/>
    </row>
    <row r="94" spans="1:7" ht="15.75">
      <c r="A94" s="270"/>
      <c r="B94" s="266"/>
      <c r="C94" s="3" t="s">
        <v>188</v>
      </c>
      <c r="D94" s="266"/>
      <c r="E94" s="275">
        <v>1627.3353999999999</v>
      </c>
      <c r="F94" s="339"/>
      <c r="G94" s="269"/>
    </row>
    <row r="95" spans="1:7" ht="15.75">
      <c r="A95" s="270"/>
      <c r="B95" s="266"/>
      <c r="C95" s="3" t="s">
        <v>701</v>
      </c>
      <c r="D95" s="266"/>
      <c r="E95" s="275">
        <v>1016.095</v>
      </c>
      <c r="F95" s="271"/>
      <c r="G95" s="269"/>
    </row>
    <row r="96" spans="1:7" ht="15.75">
      <c r="A96" s="270"/>
      <c r="B96" s="266"/>
      <c r="C96" s="3" t="s">
        <v>702</v>
      </c>
      <c r="D96" s="266"/>
      <c r="E96" s="276">
        <v>289.44</v>
      </c>
      <c r="F96" s="271"/>
      <c r="G96" s="269"/>
    </row>
    <row r="97" spans="1:7" ht="15.75">
      <c r="A97" s="270"/>
      <c r="B97" s="266"/>
      <c r="C97" s="3" t="s">
        <v>61</v>
      </c>
      <c r="D97" s="266"/>
      <c r="E97" s="273" t="s">
        <v>58</v>
      </c>
      <c r="F97" s="271"/>
      <c r="G97" s="269"/>
    </row>
    <row r="98" spans="1:7" ht="15.75">
      <c r="A98" s="270"/>
      <c r="B98" s="266"/>
      <c r="C98" s="3" t="s">
        <v>62</v>
      </c>
      <c r="D98" s="266"/>
      <c r="E98" s="276">
        <v>1.25441038847832</v>
      </c>
      <c r="F98" s="271"/>
      <c r="G98" s="269"/>
    </row>
    <row r="99" spans="1:7" ht="15.75">
      <c r="A99" s="32"/>
      <c r="B99" s="279"/>
      <c r="C99" s="3" t="s">
        <v>703</v>
      </c>
      <c r="D99" s="279"/>
      <c r="E99" s="277" t="s">
        <v>58</v>
      </c>
      <c r="F99" s="340"/>
      <c r="G99" s="33"/>
    </row>
    <row r="100" spans="1:7" ht="15.75">
      <c r="A100" s="32"/>
      <c r="B100" s="1"/>
      <c r="C100" s="3" t="s">
        <v>64</v>
      </c>
      <c r="D100" s="1"/>
      <c r="E100" s="273" t="s">
        <v>58</v>
      </c>
      <c r="F100" s="1"/>
      <c r="G100" s="33"/>
    </row>
    <row r="101" spans="1:7" ht="16.5" thickBot="1">
      <c r="A101" s="281"/>
      <c r="B101" s="282"/>
      <c r="C101" s="28" t="s">
        <v>65</v>
      </c>
      <c r="D101" s="34"/>
      <c r="E101" s="341"/>
      <c r="F101" s="34"/>
      <c r="G101" s="36"/>
    </row>
  </sheetData>
  <sheetProtection password="96CD" sheet="1" objects="1" scenarios="1" selectLockedCells="1" selectUnlockedCells="1"/>
  <mergeCells count="2">
    <mergeCell ref="A1:F1"/>
    <mergeCell ref="A2:F2"/>
  </mergeCells>
  <pageMargins left="0.7" right="0.7" top="0.75" bottom="0.75" header="0.3" footer="0.3"/>
  <pageSetup paperSize="9" orientation="portrait" r:id="rId1"/>
  <headerFooter>
    <oddFooter>&amp;CFor internal use only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J81"/>
  <sheetViews>
    <sheetView zoomScale="86" zoomScaleNormal="86" workbookViewId="0">
      <selection sqref="A1:F1"/>
    </sheetView>
  </sheetViews>
  <sheetFormatPr defaultRowHeight="15"/>
  <cols>
    <col min="1" max="1" width="2.85546875" style="284" customWidth="1"/>
    <col min="2" max="2" width="53.42578125" style="284" customWidth="1"/>
    <col min="3" max="3" width="12.28515625" style="284" customWidth="1"/>
    <col min="4" max="4" width="19.85546875" style="284" customWidth="1"/>
    <col min="5" max="5" width="19.28515625" style="284" customWidth="1"/>
    <col min="6" max="6" width="13" style="284" customWidth="1"/>
    <col min="7" max="7" width="6.42578125" style="284" customWidth="1"/>
    <col min="8" max="8" width="9.140625" style="284" hidden="1" customWidth="1"/>
    <col min="9" max="10" width="12.7109375" style="284" bestFit="1" customWidth="1"/>
    <col min="11" max="256" width="9.140625" style="284"/>
    <col min="257" max="257" width="2.85546875" style="284" customWidth="1"/>
    <col min="258" max="258" width="43" style="284" customWidth="1"/>
    <col min="259" max="259" width="12.28515625" style="284" customWidth="1"/>
    <col min="260" max="260" width="16.5703125" style="284" customWidth="1"/>
    <col min="261" max="261" width="17" style="284" customWidth="1"/>
    <col min="262" max="262" width="11.7109375" style="284" customWidth="1"/>
    <col min="263" max="263" width="6.42578125" style="284" customWidth="1"/>
    <col min="264" max="264" width="0" style="284" hidden="1" customWidth="1"/>
    <col min="265" max="266" width="12.7109375" style="284" bestFit="1" customWidth="1"/>
    <col min="267" max="512" width="9.140625" style="284"/>
    <col min="513" max="513" width="2.85546875" style="284" customWidth="1"/>
    <col min="514" max="514" width="43" style="284" customWidth="1"/>
    <col min="515" max="515" width="12.28515625" style="284" customWidth="1"/>
    <col min="516" max="516" width="16.5703125" style="284" customWidth="1"/>
    <col min="517" max="517" width="17" style="284" customWidth="1"/>
    <col min="518" max="518" width="11.7109375" style="284" customWidth="1"/>
    <col min="519" max="519" width="6.42578125" style="284" customWidth="1"/>
    <col min="520" max="520" width="0" style="284" hidden="1" customWidth="1"/>
    <col min="521" max="522" width="12.7109375" style="284" bestFit="1" customWidth="1"/>
    <col min="523" max="768" width="9.140625" style="284"/>
    <col min="769" max="769" width="2.85546875" style="284" customWidth="1"/>
    <col min="770" max="770" width="43" style="284" customWidth="1"/>
    <col min="771" max="771" width="12.28515625" style="284" customWidth="1"/>
    <col min="772" max="772" width="16.5703125" style="284" customWidth="1"/>
    <col min="773" max="773" width="17" style="284" customWidth="1"/>
    <col min="774" max="774" width="11.7109375" style="284" customWidth="1"/>
    <col min="775" max="775" width="6.42578125" style="284" customWidth="1"/>
    <col min="776" max="776" width="0" style="284" hidden="1" customWidth="1"/>
    <col min="777" max="778" width="12.7109375" style="284" bestFit="1" customWidth="1"/>
    <col min="779" max="1024" width="9.140625" style="284"/>
    <col min="1025" max="1025" width="2.85546875" style="284" customWidth="1"/>
    <col min="1026" max="1026" width="43" style="284" customWidth="1"/>
    <col min="1027" max="1027" width="12.28515625" style="284" customWidth="1"/>
    <col min="1028" max="1028" width="16.5703125" style="284" customWidth="1"/>
    <col min="1029" max="1029" width="17" style="284" customWidth="1"/>
    <col min="1030" max="1030" width="11.7109375" style="284" customWidth="1"/>
    <col min="1031" max="1031" width="6.42578125" style="284" customWidth="1"/>
    <col min="1032" max="1032" width="0" style="284" hidden="1" customWidth="1"/>
    <col min="1033" max="1034" width="12.7109375" style="284" bestFit="1" customWidth="1"/>
    <col min="1035" max="1280" width="9.140625" style="284"/>
    <col min="1281" max="1281" width="2.85546875" style="284" customWidth="1"/>
    <col min="1282" max="1282" width="43" style="284" customWidth="1"/>
    <col min="1283" max="1283" width="12.28515625" style="284" customWidth="1"/>
    <col min="1284" max="1284" width="16.5703125" style="284" customWidth="1"/>
    <col min="1285" max="1285" width="17" style="284" customWidth="1"/>
    <col min="1286" max="1286" width="11.7109375" style="284" customWidth="1"/>
    <col min="1287" max="1287" width="6.42578125" style="284" customWidth="1"/>
    <col min="1288" max="1288" width="0" style="284" hidden="1" customWidth="1"/>
    <col min="1289" max="1290" width="12.7109375" style="284" bestFit="1" customWidth="1"/>
    <col min="1291" max="1536" width="9.140625" style="284"/>
    <col min="1537" max="1537" width="2.85546875" style="284" customWidth="1"/>
    <col min="1538" max="1538" width="43" style="284" customWidth="1"/>
    <col min="1539" max="1539" width="12.28515625" style="284" customWidth="1"/>
    <col min="1540" max="1540" width="16.5703125" style="284" customWidth="1"/>
    <col min="1541" max="1541" width="17" style="284" customWidth="1"/>
    <col min="1542" max="1542" width="11.7109375" style="284" customWidth="1"/>
    <col min="1543" max="1543" width="6.42578125" style="284" customWidth="1"/>
    <col min="1544" max="1544" width="0" style="284" hidden="1" customWidth="1"/>
    <col min="1545" max="1546" width="12.7109375" style="284" bestFit="1" customWidth="1"/>
    <col min="1547" max="1792" width="9.140625" style="284"/>
    <col min="1793" max="1793" width="2.85546875" style="284" customWidth="1"/>
    <col min="1794" max="1794" width="43" style="284" customWidth="1"/>
    <col min="1795" max="1795" width="12.28515625" style="284" customWidth="1"/>
    <col min="1796" max="1796" width="16.5703125" style="284" customWidth="1"/>
    <col min="1797" max="1797" width="17" style="284" customWidth="1"/>
    <col min="1798" max="1798" width="11.7109375" style="284" customWidth="1"/>
    <col min="1799" max="1799" width="6.42578125" style="284" customWidth="1"/>
    <col min="1800" max="1800" width="0" style="284" hidden="1" customWidth="1"/>
    <col min="1801" max="1802" width="12.7109375" style="284" bestFit="1" customWidth="1"/>
    <col min="1803" max="2048" width="9.140625" style="284"/>
    <col min="2049" max="2049" width="2.85546875" style="284" customWidth="1"/>
    <col min="2050" max="2050" width="43" style="284" customWidth="1"/>
    <col min="2051" max="2051" width="12.28515625" style="284" customWidth="1"/>
    <col min="2052" max="2052" width="16.5703125" style="284" customWidth="1"/>
    <col min="2053" max="2053" width="17" style="284" customWidth="1"/>
    <col min="2054" max="2054" width="11.7109375" style="284" customWidth="1"/>
    <col min="2055" max="2055" width="6.42578125" style="284" customWidth="1"/>
    <col min="2056" max="2056" width="0" style="284" hidden="1" customWidth="1"/>
    <col min="2057" max="2058" width="12.7109375" style="284" bestFit="1" customWidth="1"/>
    <col min="2059" max="2304" width="9.140625" style="284"/>
    <col min="2305" max="2305" width="2.85546875" style="284" customWidth="1"/>
    <col min="2306" max="2306" width="43" style="284" customWidth="1"/>
    <col min="2307" max="2307" width="12.28515625" style="284" customWidth="1"/>
    <col min="2308" max="2308" width="16.5703125" style="284" customWidth="1"/>
    <col min="2309" max="2309" width="17" style="284" customWidth="1"/>
    <col min="2310" max="2310" width="11.7109375" style="284" customWidth="1"/>
    <col min="2311" max="2311" width="6.42578125" style="284" customWidth="1"/>
    <col min="2312" max="2312" width="0" style="284" hidden="1" customWidth="1"/>
    <col min="2313" max="2314" width="12.7109375" style="284" bestFit="1" customWidth="1"/>
    <col min="2315" max="2560" width="9.140625" style="284"/>
    <col min="2561" max="2561" width="2.85546875" style="284" customWidth="1"/>
    <col min="2562" max="2562" width="43" style="284" customWidth="1"/>
    <col min="2563" max="2563" width="12.28515625" style="284" customWidth="1"/>
    <col min="2564" max="2564" width="16.5703125" style="284" customWidth="1"/>
    <col min="2565" max="2565" width="17" style="284" customWidth="1"/>
    <col min="2566" max="2566" width="11.7109375" style="284" customWidth="1"/>
    <col min="2567" max="2567" width="6.42578125" style="284" customWidth="1"/>
    <col min="2568" max="2568" width="0" style="284" hidden="1" customWidth="1"/>
    <col min="2569" max="2570" width="12.7109375" style="284" bestFit="1" customWidth="1"/>
    <col min="2571" max="2816" width="9.140625" style="284"/>
    <col min="2817" max="2817" width="2.85546875" style="284" customWidth="1"/>
    <col min="2818" max="2818" width="43" style="284" customWidth="1"/>
    <col min="2819" max="2819" width="12.28515625" style="284" customWidth="1"/>
    <col min="2820" max="2820" width="16.5703125" style="284" customWidth="1"/>
    <col min="2821" max="2821" width="17" style="284" customWidth="1"/>
    <col min="2822" max="2822" width="11.7109375" style="284" customWidth="1"/>
    <col min="2823" max="2823" width="6.42578125" style="284" customWidth="1"/>
    <col min="2824" max="2824" width="0" style="284" hidden="1" customWidth="1"/>
    <col min="2825" max="2826" width="12.7109375" style="284" bestFit="1" customWidth="1"/>
    <col min="2827" max="3072" width="9.140625" style="284"/>
    <col min="3073" max="3073" width="2.85546875" style="284" customWidth="1"/>
    <col min="3074" max="3074" width="43" style="284" customWidth="1"/>
    <col min="3075" max="3075" width="12.28515625" style="284" customWidth="1"/>
    <col min="3076" max="3076" width="16.5703125" style="284" customWidth="1"/>
    <col min="3077" max="3077" width="17" style="284" customWidth="1"/>
    <col min="3078" max="3078" width="11.7109375" style="284" customWidth="1"/>
    <col min="3079" max="3079" width="6.42578125" style="284" customWidth="1"/>
    <col min="3080" max="3080" width="0" style="284" hidden="1" customWidth="1"/>
    <col min="3081" max="3082" width="12.7109375" style="284" bestFit="1" customWidth="1"/>
    <col min="3083" max="3328" width="9.140625" style="284"/>
    <col min="3329" max="3329" width="2.85546875" style="284" customWidth="1"/>
    <col min="3330" max="3330" width="43" style="284" customWidth="1"/>
    <col min="3331" max="3331" width="12.28515625" style="284" customWidth="1"/>
    <col min="3332" max="3332" width="16.5703125" style="284" customWidth="1"/>
    <col min="3333" max="3333" width="17" style="284" customWidth="1"/>
    <col min="3334" max="3334" width="11.7109375" style="284" customWidth="1"/>
    <col min="3335" max="3335" width="6.42578125" style="284" customWidth="1"/>
    <col min="3336" max="3336" width="0" style="284" hidden="1" customWidth="1"/>
    <col min="3337" max="3338" width="12.7109375" style="284" bestFit="1" customWidth="1"/>
    <col min="3339" max="3584" width="9.140625" style="284"/>
    <col min="3585" max="3585" width="2.85546875" style="284" customWidth="1"/>
    <col min="3586" max="3586" width="43" style="284" customWidth="1"/>
    <col min="3587" max="3587" width="12.28515625" style="284" customWidth="1"/>
    <col min="3588" max="3588" width="16.5703125" style="284" customWidth="1"/>
    <col min="3589" max="3589" width="17" style="284" customWidth="1"/>
    <col min="3590" max="3590" width="11.7109375" style="284" customWidth="1"/>
    <col min="3591" max="3591" width="6.42578125" style="284" customWidth="1"/>
    <col min="3592" max="3592" width="0" style="284" hidden="1" customWidth="1"/>
    <col min="3593" max="3594" width="12.7109375" style="284" bestFit="1" customWidth="1"/>
    <col min="3595" max="3840" width="9.140625" style="284"/>
    <col min="3841" max="3841" width="2.85546875" style="284" customWidth="1"/>
    <col min="3842" max="3842" width="43" style="284" customWidth="1"/>
    <col min="3843" max="3843" width="12.28515625" style="284" customWidth="1"/>
    <col min="3844" max="3844" width="16.5703125" style="284" customWidth="1"/>
    <col min="3845" max="3845" width="17" style="284" customWidth="1"/>
    <col min="3846" max="3846" width="11.7109375" style="284" customWidth="1"/>
    <col min="3847" max="3847" width="6.42578125" style="284" customWidth="1"/>
    <col min="3848" max="3848" width="0" style="284" hidden="1" customWidth="1"/>
    <col min="3849" max="3850" width="12.7109375" style="284" bestFit="1" customWidth="1"/>
    <col min="3851" max="4096" width="9.140625" style="284"/>
    <col min="4097" max="4097" width="2.85546875" style="284" customWidth="1"/>
    <col min="4098" max="4098" width="43" style="284" customWidth="1"/>
    <col min="4099" max="4099" width="12.28515625" style="284" customWidth="1"/>
    <col min="4100" max="4100" width="16.5703125" style="284" customWidth="1"/>
    <col min="4101" max="4101" width="17" style="284" customWidth="1"/>
    <col min="4102" max="4102" width="11.7109375" style="284" customWidth="1"/>
    <col min="4103" max="4103" width="6.42578125" style="284" customWidth="1"/>
    <col min="4104" max="4104" width="0" style="284" hidden="1" customWidth="1"/>
    <col min="4105" max="4106" width="12.7109375" style="284" bestFit="1" customWidth="1"/>
    <col min="4107" max="4352" width="9.140625" style="284"/>
    <col min="4353" max="4353" width="2.85546875" style="284" customWidth="1"/>
    <col min="4354" max="4354" width="43" style="284" customWidth="1"/>
    <col min="4355" max="4355" width="12.28515625" style="284" customWidth="1"/>
    <col min="4356" max="4356" width="16.5703125" style="284" customWidth="1"/>
    <col min="4357" max="4357" width="17" style="284" customWidth="1"/>
    <col min="4358" max="4358" width="11.7109375" style="284" customWidth="1"/>
    <col min="4359" max="4359" width="6.42578125" style="284" customWidth="1"/>
    <col min="4360" max="4360" width="0" style="284" hidden="1" customWidth="1"/>
    <col min="4361" max="4362" width="12.7109375" style="284" bestFit="1" customWidth="1"/>
    <col min="4363" max="4608" width="9.140625" style="284"/>
    <col min="4609" max="4609" width="2.85546875" style="284" customWidth="1"/>
    <col min="4610" max="4610" width="43" style="284" customWidth="1"/>
    <col min="4611" max="4611" width="12.28515625" style="284" customWidth="1"/>
    <col min="4612" max="4612" width="16.5703125" style="284" customWidth="1"/>
    <col min="4613" max="4613" width="17" style="284" customWidth="1"/>
    <col min="4614" max="4614" width="11.7109375" style="284" customWidth="1"/>
    <col min="4615" max="4615" width="6.42578125" style="284" customWidth="1"/>
    <col min="4616" max="4616" width="0" style="284" hidden="1" customWidth="1"/>
    <col min="4617" max="4618" width="12.7109375" style="284" bestFit="1" customWidth="1"/>
    <col min="4619" max="4864" width="9.140625" style="284"/>
    <col min="4865" max="4865" width="2.85546875" style="284" customWidth="1"/>
    <col min="4866" max="4866" width="43" style="284" customWidth="1"/>
    <col min="4867" max="4867" width="12.28515625" style="284" customWidth="1"/>
    <col min="4868" max="4868" width="16.5703125" style="284" customWidth="1"/>
    <col min="4869" max="4869" width="17" style="284" customWidth="1"/>
    <col min="4870" max="4870" width="11.7109375" style="284" customWidth="1"/>
    <col min="4871" max="4871" width="6.42578125" style="284" customWidth="1"/>
    <col min="4872" max="4872" width="0" style="284" hidden="1" customWidth="1"/>
    <col min="4873" max="4874" width="12.7109375" style="284" bestFit="1" customWidth="1"/>
    <col min="4875" max="5120" width="9.140625" style="284"/>
    <col min="5121" max="5121" width="2.85546875" style="284" customWidth="1"/>
    <col min="5122" max="5122" width="43" style="284" customWidth="1"/>
    <col min="5123" max="5123" width="12.28515625" style="284" customWidth="1"/>
    <col min="5124" max="5124" width="16.5703125" style="284" customWidth="1"/>
    <col min="5125" max="5125" width="17" style="284" customWidth="1"/>
    <col min="5126" max="5126" width="11.7109375" style="284" customWidth="1"/>
    <col min="5127" max="5127" width="6.42578125" style="284" customWidth="1"/>
    <col min="5128" max="5128" width="0" style="284" hidden="1" customWidth="1"/>
    <col min="5129" max="5130" width="12.7109375" style="284" bestFit="1" customWidth="1"/>
    <col min="5131" max="5376" width="9.140625" style="284"/>
    <col min="5377" max="5377" width="2.85546875" style="284" customWidth="1"/>
    <col min="5378" max="5378" width="43" style="284" customWidth="1"/>
    <col min="5379" max="5379" width="12.28515625" style="284" customWidth="1"/>
    <col min="5380" max="5380" width="16.5703125" style="284" customWidth="1"/>
    <col min="5381" max="5381" width="17" style="284" customWidth="1"/>
    <col min="5382" max="5382" width="11.7109375" style="284" customWidth="1"/>
    <col min="5383" max="5383" width="6.42578125" style="284" customWidth="1"/>
    <col min="5384" max="5384" width="0" style="284" hidden="1" customWidth="1"/>
    <col min="5385" max="5386" width="12.7109375" style="284" bestFit="1" customWidth="1"/>
    <col min="5387" max="5632" width="9.140625" style="284"/>
    <col min="5633" max="5633" width="2.85546875" style="284" customWidth="1"/>
    <col min="5634" max="5634" width="43" style="284" customWidth="1"/>
    <col min="5635" max="5635" width="12.28515625" style="284" customWidth="1"/>
    <col min="5636" max="5636" width="16.5703125" style="284" customWidth="1"/>
    <col min="5637" max="5637" width="17" style="284" customWidth="1"/>
    <col min="5638" max="5638" width="11.7109375" style="284" customWidth="1"/>
    <col min="5639" max="5639" width="6.42578125" style="284" customWidth="1"/>
    <col min="5640" max="5640" width="0" style="284" hidden="1" customWidth="1"/>
    <col min="5641" max="5642" width="12.7109375" style="284" bestFit="1" customWidth="1"/>
    <col min="5643" max="5888" width="9.140625" style="284"/>
    <col min="5889" max="5889" width="2.85546875" style="284" customWidth="1"/>
    <col min="5890" max="5890" width="43" style="284" customWidth="1"/>
    <col min="5891" max="5891" width="12.28515625" style="284" customWidth="1"/>
    <col min="5892" max="5892" width="16.5703125" style="284" customWidth="1"/>
    <col min="5893" max="5893" width="17" style="284" customWidth="1"/>
    <col min="5894" max="5894" width="11.7109375" style="284" customWidth="1"/>
    <col min="5895" max="5895" width="6.42578125" style="284" customWidth="1"/>
    <col min="5896" max="5896" width="0" style="284" hidden="1" customWidth="1"/>
    <col min="5897" max="5898" width="12.7109375" style="284" bestFit="1" customWidth="1"/>
    <col min="5899" max="6144" width="9.140625" style="284"/>
    <col min="6145" max="6145" width="2.85546875" style="284" customWidth="1"/>
    <col min="6146" max="6146" width="43" style="284" customWidth="1"/>
    <col min="6147" max="6147" width="12.28515625" style="284" customWidth="1"/>
    <col min="6148" max="6148" width="16.5703125" style="284" customWidth="1"/>
    <col min="6149" max="6149" width="17" style="284" customWidth="1"/>
    <col min="6150" max="6150" width="11.7109375" style="284" customWidth="1"/>
    <col min="6151" max="6151" width="6.42578125" style="284" customWidth="1"/>
    <col min="6152" max="6152" width="0" style="284" hidden="1" customWidth="1"/>
    <col min="6153" max="6154" width="12.7109375" style="284" bestFit="1" customWidth="1"/>
    <col min="6155" max="6400" width="9.140625" style="284"/>
    <col min="6401" max="6401" width="2.85546875" style="284" customWidth="1"/>
    <col min="6402" max="6402" width="43" style="284" customWidth="1"/>
    <col min="6403" max="6403" width="12.28515625" style="284" customWidth="1"/>
    <col min="6404" max="6404" width="16.5703125" style="284" customWidth="1"/>
    <col min="6405" max="6405" width="17" style="284" customWidth="1"/>
    <col min="6406" max="6406" width="11.7109375" style="284" customWidth="1"/>
    <col min="6407" max="6407" width="6.42578125" style="284" customWidth="1"/>
    <col min="6408" max="6408" width="0" style="284" hidden="1" customWidth="1"/>
    <col min="6409" max="6410" width="12.7109375" style="284" bestFit="1" customWidth="1"/>
    <col min="6411" max="6656" width="9.140625" style="284"/>
    <col min="6657" max="6657" width="2.85546875" style="284" customWidth="1"/>
    <col min="6658" max="6658" width="43" style="284" customWidth="1"/>
    <col min="6659" max="6659" width="12.28515625" style="284" customWidth="1"/>
    <col min="6660" max="6660" width="16.5703125" style="284" customWidth="1"/>
    <col min="6661" max="6661" width="17" style="284" customWidth="1"/>
    <col min="6662" max="6662" width="11.7109375" style="284" customWidth="1"/>
    <col min="6663" max="6663" width="6.42578125" style="284" customWidth="1"/>
    <col min="6664" max="6664" width="0" style="284" hidden="1" customWidth="1"/>
    <col min="6665" max="6666" width="12.7109375" style="284" bestFit="1" customWidth="1"/>
    <col min="6667" max="6912" width="9.140625" style="284"/>
    <col min="6913" max="6913" width="2.85546875" style="284" customWidth="1"/>
    <col min="6914" max="6914" width="43" style="284" customWidth="1"/>
    <col min="6915" max="6915" width="12.28515625" style="284" customWidth="1"/>
    <col min="6916" max="6916" width="16.5703125" style="284" customWidth="1"/>
    <col min="6917" max="6917" width="17" style="284" customWidth="1"/>
    <col min="6918" max="6918" width="11.7109375" style="284" customWidth="1"/>
    <col min="6919" max="6919" width="6.42578125" style="284" customWidth="1"/>
    <col min="6920" max="6920" width="0" style="284" hidden="1" customWidth="1"/>
    <col min="6921" max="6922" width="12.7109375" style="284" bestFit="1" customWidth="1"/>
    <col min="6923" max="7168" width="9.140625" style="284"/>
    <col min="7169" max="7169" width="2.85546875" style="284" customWidth="1"/>
    <col min="7170" max="7170" width="43" style="284" customWidth="1"/>
    <col min="7171" max="7171" width="12.28515625" style="284" customWidth="1"/>
    <col min="7172" max="7172" width="16.5703125" style="284" customWidth="1"/>
    <col min="7173" max="7173" width="17" style="284" customWidth="1"/>
    <col min="7174" max="7174" width="11.7109375" style="284" customWidth="1"/>
    <col min="7175" max="7175" width="6.42578125" style="284" customWidth="1"/>
    <col min="7176" max="7176" width="0" style="284" hidden="1" customWidth="1"/>
    <col min="7177" max="7178" width="12.7109375" style="284" bestFit="1" customWidth="1"/>
    <col min="7179" max="7424" width="9.140625" style="284"/>
    <col min="7425" max="7425" width="2.85546875" style="284" customWidth="1"/>
    <col min="7426" max="7426" width="43" style="284" customWidth="1"/>
    <col min="7427" max="7427" width="12.28515625" style="284" customWidth="1"/>
    <col min="7428" max="7428" width="16.5703125" style="284" customWidth="1"/>
    <col min="7429" max="7429" width="17" style="284" customWidth="1"/>
    <col min="7430" max="7430" width="11.7109375" style="284" customWidth="1"/>
    <col min="7431" max="7431" width="6.42578125" style="284" customWidth="1"/>
    <col min="7432" max="7432" width="0" style="284" hidden="1" customWidth="1"/>
    <col min="7433" max="7434" width="12.7109375" style="284" bestFit="1" customWidth="1"/>
    <col min="7435" max="7680" width="9.140625" style="284"/>
    <col min="7681" max="7681" width="2.85546875" style="284" customWidth="1"/>
    <col min="7682" max="7682" width="43" style="284" customWidth="1"/>
    <col min="7683" max="7683" width="12.28515625" style="284" customWidth="1"/>
    <col min="7684" max="7684" width="16.5703125" style="284" customWidth="1"/>
    <col min="7685" max="7685" width="17" style="284" customWidth="1"/>
    <col min="7686" max="7686" width="11.7109375" style="284" customWidth="1"/>
    <col min="7687" max="7687" width="6.42578125" style="284" customWidth="1"/>
    <col min="7688" max="7688" width="0" style="284" hidden="1" customWidth="1"/>
    <col min="7689" max="7690" width="12.7109375" style="284" bestFit="1" customWidth="1"/>
    <col min="7691" max="7936" width="9.140625" style="284"/>
    <col min="7937" max="7937" width="2.85546875" style="284" customWidth="1"/>
    <col min="7938" max="7938" width="43" style="284" customWidth="1"/>
    <col min="7939" max="7939" width="12.28515625" style="284" customWidth="1"/>
    <col min="7940" max="7940" width="16.5703125" style="284" customWidth="1"/>
    <col min="7941" max="7941" width="17" style="284" customWidth="1"/>
    <col min="7942" max="7942" width="11.7109375" style="284" customWidth="1"/>
    <col min="7943" max="7943" width="6.42578125" style="284" customWidth="1"/>
    <col min="7944" max="7944" width="0" style="284" hidden="1" customWidth="1"/>
    <col min="7945" max="7946" width="12.7109375" style="284" bestFit="1" customWidth="1"/>
    <col min="7947" max="8192" width="9.140625" style="284"/>
    <col min="8193" max="8193" width="2.85546875" style="284" customWidth="1"/>
    <col min="8194" max="8194" width="43" style="284" customWidth="1"/>
    <col min="8195" max="8195" width="12.28515625" style="284" customWidth="1"/>
    <col min="8196" max="8196" width="16.5703125" style="284" customWidth="1"/>
    <col min="8197" max="8197" width="17" style="284" customWidth="1"/>
    <col min="8198" max="8198" width="11.7109375" style="284" customWidth="1"/>
    <col min="8199" max="8199" width="6.42578125" style="284" customWidth="1"/>
    <col min="8200" max="8200" width="0" style="284" hidden="1" customWidth="1"/>
    <col min="8201" max="8202" width="12.7109375" style="284" bestFit="1" customWidth="1"/>
    <col min="8203" max="8448" width="9.140625" style="284"/>
    <col min="8449" max="8449" width="2.85546875" style="284" customWidth="1"/>
    <col min="8450" max="8450" width="43" style="284" customWidth="1"/>
    <col min="8451" max="8451" width="12.28515625" style="284" customWidth="1"/>
    <col min="8452" max="8452" width="16.5703125" style="284" customWidth="1"/>
    <col min="8453" max="8453" width="17" style="284" customWidth="1"/>
    <col min="8454" max="8454" width="11.7109375" style="284" customWidth="1"/>
    <col min="8455" max="8455" width="6.42578125" style="284" customWidth="1"/>
    <col min="8456" max="8456" width="0" style="284" hidden="1" customWidth="1"/>
    <col min="8457" max="8458" width="12.7109375" style="284" bestFit="1" customWidth="1"/>
    <col min="8459" max="8704" width="9.140625" style="284"/>
    <col min="8705" max="8705" width="2.85546875" style="284" customWidth="1"/>
    <col min="8706" max="8706" width="43" style="284" customWidth="1"/>
    <col min="8707" max="8707" width="12.28515625" style="284" customWidth="1"/>
    <col min="8708" max="8708" width="16.5703125" style="284" customWidth="1"/>
    <col min="8709" max="8709" width="17" style="284" customWidth="1"/>
    <col min="8710" max="8710" width="11.7109375" style="284" customWidth="1"/>
    <col min="8711" max="8711" width="6.42578125" style="284" customWidth="1"/>
    <col min="8712" max="8712" width="0" style="284" hidden="1" customWidth="1"/>
    <col min="8713" max="8714" width="12.7109375" style="284" bestFit="1" customWidth="1"/>
    <col min="8715" max="8960" width="9.140625" style="284"/>
    <col min="8961" max="8961" width="2.85546875" style="284" customWidth="1"/>
    <col min="8962" max="8962" width="43" style="284" customWidth="1"/>
    <col min="8963" max="8963" width="12.28515625" style="284" customWidth="1"/>
    <col min="8964" max="8964" width="16.5703125" style="284" customWidth="1"/>
    <col min="8965" max="8965" width="17" style="284" customWidth="1"/>
    <col min="8966" max="8966" width="11.7109375" style="284" customWidth="1"/>
    <col min="8967" max="8967" width="6.42578125" style="284" customWidth="1"/>
    <col min="8968" max="8968" width="0" style="284" hidden="1" customWidth="1"/>
    <col min="8969" max="8970" width="12.7109375" style="284" bestFit="1" customWidth="1"/>
    <col min="8971" max="9216" width="9.140625" style="284"/>
    <col min="9217" max="9217" width="2.85546875" style="284" customWidth="1"/>
    <col min="9218" max="9218" width="43" style="284" customWidth="1"/>
    <col min="9219" max="9219" width="12.28515625" style="284" customWidth="1"/>
    <col min="9220" max="9220" width="16.5703125" style="284" customWidth="1"/>
    <col min="9221" max="9221" width="17" style="284" customWidth="1"/>
    <col min="9222" max="9222" width="11.7109375" style="284" customWidth="1"/>
    <col min="9223" max="9223" width="6.42578125" style="284" customWidth="1"/>
    <col min="9224" max="9224" width="0" style="284" hidden="1" customWidth="1"/>
    <col min="9225" max="9226" width="12.7109375" style="284" bestFit="1" customWidth="1"/>
    <col min="9227" max="9472" width="9.140625" style="284"/>
    <col min="9473" max="9473" width="2.85546875" style="284" customWidth="1"/>
    <col min="9474" max="9474" width="43" style="284" customWidth="1"/>
    <col min="9475" max="9475" width="12.28515625" style="284" customWidth="1"/>
    <col min="9476" max="9476" width="16.5703125" style="284" customWidth="1"/>
    <col min="9477" max="9477" width="17" style="284" customWidth="1"/>
    <col min="9478" max="9478" width="11.7109375" style="284" customWidth="1"/>
    <col min="9479" max="9479" width="6.42578125" style="284" customWidth="1"/>
    <col min="9480" max="9480" width="0" style="284" hidden="1" customWidth="1"/>
    <col min="9481" max="9482" width="12.7109375" style="284" bestFit="1" customWidth="1"/>
    <col min="9483" max="9728" width="9.140625" style="284"/>
    <col min="9729" max="9729" width="2.85546875" style="284" customWidth="1"/>
    <col min="9730" max="9730" width="43" style="284" customWidth="1"/>
    <col min="9731" max="9731" width="12.28515625" style="284" customWidth="1"/>
    <col min="9732" max="9732" width="16.5703125" style="284" customWidth="1"/>
    <col min="9733" max="9733" width="17" style="284" customWidth="1"/>
    <col min="9734" max="9734" width="11.7109375" style="284" customWidth="1"/>
    <col min="9735" max="9735" width="6.42578125" style="284" customWidth="1"/>
    <col min="9736" max="9736" width="0" style="284" hidden="1" customWidth="1"/>
    <col min="9737" max="9738" width="12.7109375" style="284" bestFit="1" customWidth="1"/>
    <col min="9739" max="9984" width="9.140625" style="284"/>
    <col min="9985" max="9985" width="2.85546875" style="284" customWidth="1"/>
    <col min="9986" max="9986" width="43" style="284" customWidth="1"/>
    <col min="9987" max="9987" width="12.28515625" style="284" customWidth="1"/>
    <col min="9988" max="9988" width="16.5703125" style="284" customWidth="1"/>
    <col min="9989" max="9989" width="17" style="284" customWidth="1"/>
    <col min="9990" max="9990" width="11.7109375" style="284" customWidth="1"/>
    <col min="9991" max="9991" width="6.42578125" style="284" customWidth="1"/>
    <col min="9992" max="9992" width="0" style="284" hidden="1" customWidth="1"/>
    <col min="9993" max="9994" width="12.7109375" style="284" bestFit="1" customWidth="1"/>
    <col min="9995" max="10240" width="9.140625" style="284"/>
    <col min="10241" max="10241" width="2.85546875" style="284" customWidth="1"/>
    <col min="10242" max="10242" width="43" style="284" customWidth="1"/>
    <col min="10243" max="10243" width="12.28515625" style="284" customWidth="1"/>
    <col min="10244" max="10244" width="16.5703125" style="284" customWidth="1"/>
    <col min="10245" max="10245" width="17" style="284" customWidth="1"/>
    <col min="10246" max="10246" width="11.7109375" style="284" customWidth="1"/>
    <col min="10247" max="10247" width="6.42578125" style="284" customWidth="1"/>
    <col min="10248" max="10248" width="0" style="284" hidden="1" customWidth="1"/>
    <col min="10249" max="10250" width="12.7109375" style="284" bestFit="1" customWidth="1"/>
    <col min="10251" max="10496" width="9.140625" style="284"/>
    <col min="10497" max="10497" width="2.85546875" style="284" customWidth="1"/>
    <col min="10498" max="10498" width="43" style="284" customWidth="1"/>
    <col min="10499" max="10499" width="12.28515625" style="284" customWidth="1"/>
    <col min="10500" max="10500" width="16.5703125" style="284" customWidth="1"/>
    <col min="10501" max="10501" width="17" style="284" customWidth="1"/>
    <col min="10502" max="10502" width="11.7109375" style="284" customWidth="1"/>
    <col min="10503" max="10503" width="6.42578125" style="284" customWidth="1"/>
    <col min="10504" max="10504" width="0" style="284" hidden="1" customWidth="1"/>
    <col min="10505" max="10506" width="12.7109375" style="284" bestFit="1" customWidth="1"/>
    <col min="10507" max="10752" width="9.140625" style="284"/>
    <col min="10753" max="10753" width="2.85546875" style="284" customWidth="1"/>
    <col min="10754" max="10754" width="43" style="284" customWidth="1"/>
    <col min="10755" max="10755" width="12.28515625" style="284" customWidth="1"/>
    <col min="10756" max="10756" width="16.5703125" style="284" customWidth="1"/>
    <col min="10757" max="10757" width="17" style="284" customWidth="1"/>
    <col min="10758" max="10758" width="11.7109375" style="284" customWidth="1"/>
    <col min="10759" max="10759" width="6.42578125" style="284" customWidth="1"/>
    <col min="10760" max="10760" width="0" style="284" hidden="1" customWidth="1"/>
    <col min="10761" max="10762" width="12.7109375" style="284" bestFit="1" customWidth="1"/>
    <col min="10763" max="11008" width="9.140625" style="284"/>
    <col min="11009" max="11009" width="2.85546875" style="284" customWidth="1"/>
    <col min="11010" max="11010" width="43" style="284" customWidth="1"/>
    <col min="11011" max="11011" width="12.28515625" style="284" customWidth="1"/>
    <col min="11012" max="11012" width="16.5703125" style="284" customWidth="1"/>
    <col min="11013" max="11013" width="17" style="284" customWidth="1"/>
    <col min="11014" max="11014" width="11.7109375" style="284" customWidth="1"/>
    <col min="11015" max="11015" width="6.42578125" style="284" customWidth="1"/>
    <col min="11016" max="11016" width="0" style="284" hidden="1" customWidth="1"/>
    <col min="11017" max="11018" width="12.7109375" style="284" bestFit="1" customWidth="1"/>
    <col min="11019" max="11264" width="9.140625" style="284"/>
    <col min="11265" max="11265" width="2.85546875" style="284" customWidth="1"/>
    <col min="11266" max="11266" width="43" style="284" customWidth="1"/>
    <col min="11267" max="11267" width="12.28515625" style="284" customWidth="1"/>
    <col min="11268" max="11268" width="16.5703125" style="284" customWidth="1"/>
    <col min="11269" max="11269" width="17" style="284" customWidth="1"/>
    <col min="11270" max="11270" width="11.7109375" style="284" customWidth="1"/>
    <col min="11271" max="11271" width="6.42578125" style="284" customWidth="1"/>
    <col min="11272" max="11272" width="0" style="284" hidden="1" customWidth="1"/>
    <col min="11273" max="11274" width="12.7109375" style="284" bestFit="1" customWidth="1"/>
    <col min="11275" max="11520" width="9.140625" style="284"/>
    <col min="11521" max="11521" width="2.85546875" style="284" customWidth="1"/>
    <col min="11522" max="11522" width="43" style="284" customWidth="1"/>
    <col min="11523" max="11523" width="12.28515625" style="284" customWidth="1"/>
    <col min="11524" max="11524" width="16.5703125" style="284" customWidth="1"/>
    <col min="11525" max="11525" width="17" style="284" customWidth="1"/>
    <col min="11526" max="11526" width="11.7109375" style="284" customWidth="1"/>
    <col min="11527" max="11527" width="6.42578125" style="284" customWidth="1"/>
    <col min="11528" max="11528" width="0" style="284" hidden="1" customWidth="1"/>
    <col min="11529" max="11530" width="12.7109375" style="284" bestFit="1" customWidth="1"/>
    <col min="11531" max="11776" width="9.140625" style="284"/>
    <col min="11777" max="11777" width="2.85546875" style="284" customWidth="1"/>
    <col min="11778" max="11778" width="43" style="284" customWidth="1"/>
    <col min="11779" max="11779" width="12.28515625" style="284" customWidth="1"/>
    <col min="11780" max="11780" width="16.5703125" style="284" customWidth="1"/>
    <col min="11781" max="11781" width="17" style="284" customWidth="1"/>
    <col min="11782" max="11782" width="11.7109375" style="284" customWidth="1"/>
    <col min="11783" max="11783" width="6.42578125" style="284" customWidth="1"/>
    <col min="11784" max="11784" width="0" style="284" hidden="1" customWidth="1"/>
    <col min="11785" max="11786" width="12.7109375" style="284" bestFit="1" customWidth="1"/>
    <col min="11787" max="12032" width="9.140625" style="284"/>
    <col min="12033" max="12033" width="2.85546875" style="284" customWidth="1"/>
    <col min="12034" max="12034" width="43" style="284" customWidth="1"/>
    <col min="12035" max="12035" width="12.28515625" style="284" customWidth="1"/>
    <col min="12036" max="12036" width="16.5703125" style="284" customWidth="1"/>
    <col min="12037" max="12037" width="17" style="284" customWidth="1"/>
    <col min="12038" max="12038" width="11.7109375" style="284" customWidth="1"/>
    <col min="12039" max="12039" width="6.42578125" style="284" customWidth="1"/>
    <col min="12040" max="12040" width="0" style="284" hidden="1" customWidth="1"/>
    <col min="12041" max="12042" width="12.7109375" style="284" bestFit="1" customWidth="1"/>
    <col min="12043" max="12288" width="9.140625" style="284"/>
    <col min="12289" max="12289" width="2.85546875" style="284" customWidth="1"/>
    <col min="12290" max="12290" width="43" style="284" customWidth="1"/>
    <col min="12291" max="12291" width="12.28515625" style="284" customWidth="1"/>
    <col min="12292" max="12292" width="16.5703125" style="284" customWidth="1"/>
    <col min="12293" max="12293" width="17" style="284" customWidth="1"/>
    <col min="12294" max="12294" width="11.7109375" style="284" customWidth="1"/>
    <col min="12295" max="12295" width="6.42578125" style="284" customWidth="1"/>
    <col min="12296" max="12296" width="0" style="284" hidden="1" customWidth="1"/>
    <col min="12297" max="12298" width="12.7109375" style="284" bestFit="1" customWidth="1"/>
    <col min="12299" max="12544" width="9.140625" style="284"/>
    <col min="12545" max="12545" width="2.85546875" style="284" customWidth="1"/>
    <col min="12546" max="12546" width="43" style="284" customWidth="1"/>
    <col min="12547" max="12547" width="12.28515625" style="284" customWidth="1"/>
    <col min="12548" max="12548" width="16.5703125" style="284" customWidth="1"/>
    <col min="12549" max="12549" width="17" style="284" customWidth="1"/>
    <col min="12550" max="12550" width="11.7109375" style="284" customWidth="1"/>
    <col min="12551" max="12551" width="6.42578125" style="284" customWidth="1"/>
    <col min="12552" max="12552" width="0" style="284" hidden="1" customWidth="1"/>
    <col min="12553" max="12554" width="12.7109375" style="284" bestFit="1" customWidth="1"/>
    <col min="12555" max="12800" width="9.140625" style="284"/>
    <col min="12801" max="12801" width="2.85546875" style="284" customWidth="1"/>
    <col min="12802" max="12802" width="43" style="284" customWidth="1"/>
    <col min="12803" max="12803" width="12.28515625" style="284" customWidth="1"/>
    <col min="12804" max="12804" width="16.5703125" style="284" customWidth="1"/>
    <col min="12805" max="12805" width="17" style="284" customWidth="1"/>
    <col min="12806" max="12806" width="11.7109375" style="284" customWidth="1"/>
    <col min="12807" max="12807" width="6.42578125" style="284" customWidth="1"/>
    <col min="12808" max="12808" width="0" style="284" hidden="1" customWidth="1"/>
    <col min="12809" max="12810" width="12.7109375" style="284" bestFit="1" customWidth="1"/>
    <col min="12811" max="13056" width="9.140625" style="284"/>
    <col min="13057" max="13057" width="2.85546875" style="284" customWidth="1"/>
    <col min="13058" max="13058" width="43" style="284" customWidth="1"/>
    <col min="13059" max="13059" width="12.28515625" style="284" customWidth="1"/>
    <col min="13060" max="13060" width="16.5703125" style="284" customWidth="1"/>
    <col min="13061" max="13061" width="17" style="284" customWidth="1"/>
    <col min="13062" max="13062" width="11.7109375" style="284" customWidth="1"/>
    <col min="13063" max="13063" width="6.42578125" style="284" customWidth="1"/>
    <col min="13064" max="13064" width="0" style="284" hidden="1" customWidth="1"/>
    <col min="13065" max="13066" width="12.7109375" style="284" bestFit="1" customWidth="1"/>
    <col min="13067" max="13312" width="9.140625" style="284"/>
    <col min="13313" max="13313" width="2.85546875" style="284" customWidth="1"/>
    <col min="13314" max="13314" width="43" style="284" customWidth="1"/>
    <col min="13315" max="13315" width="12.28515625" style="284" customWidth="1"/>
    <col min="13316" max="13316" width="16.5703125" style="284" customWidth="1"/>
    <col min="13317" max="13317" width="17" style="284" customWidth="1"/>
    <col min="13318" max="13318" width="11.7109375" style="284" customWidth="1"/>
    <col min="13319" max="13319" width="6.42578125" style="284" customWidth="1"/>
    <col min="13320" max="13320" width="0" style="284" hidden="1" customWidth="1"/>
    <col min="13321" max="13322" width="12.7109375" style="284" bestFit="1" customWidth="1"/>
    <col min="13323" max="13568" width="9.140625" style="284"/>
    <col min="13569" max="13569" width="2.85546875" style="284" customWidth="1"/>
    <col min="13570" max="13570" width="43" style="284" customWidth="1"/>
    <col min="13571" max="13571" width="12.28515625" style="284" customWidth="1"/>
    <col min="13572" max="13572" width="16.5703125" style="284" customWidth="1"/>
    <col min="13573" max="13573" width="17" style="284" customWidth="1"/>
    <col min="13574" max="13574" width="11.7109375" style="284" customWidth="1"/>
    <col min="13575" max="13575" width="6.42578125" style="284" customWidth="1"/>
    <col min="13576" max="13576" width="0" style="284" hidden="1" customWidth="1"/>
    <col min="13577" max="13578" width="12.7109375" style="284" bestFit="1" customWidth="1"/>
    <col min="13579" max="13824" width="9.140625" style="284"/>
    <col min="13825" max="13825" width="2.85546875" style="284" customWidth="1"/>
    <col min="13826" max="13826" width="43" style="284" customWidth="1"/>
    <col min="13827" max="13827" width="12.28515625" style="284" customWidth="1"/>
    <col min="13828" max="13828" width="16.5703125" style="284" customWidth="1"/>
    <col min="13829" max="13829" width="17" style="284" customWidth="1"/>
    <col min="13830" max="13830" width="11.7109375" style="284" customWidth="1"/>
    <col min="13831" max="13831" width="6.42578125" style="284" customWidth="1"/>
    <col min="13832" max="13832" width="0" style="284" hidden="1" customWidth="1"/>
    <col min="13833" max="13834" width="12.7109375" style="284" bestFit="1" customWidth="1"/>
    <col min="13835" max="14080" width="9.140625" style="284"/>
    <col min="14081" max="14081" width="2.85546875" style="284" customWidth="1"/>
    <col min="14082" max="14082" width="43" style="284" customWidth="1"/>
    <col min="14083" max="14083" width="12.28515625" style="284" customWidth="1"/>
    <col min="14084" max="14084" width="16.5703125" style="284" customWidth="1"/>
    <col min="14085" max="14085" width="17" style="284" customWidth="1"/>
    <col min="14086" max="14086" width="11.7109375" style="284" customWidth="1"/>
    <col min="14087" max="14087" width="6.42578125" style="284" customWidth="1"/>
    <col min="14088" max="14088" width="0" style="284" hidden="1" customWidth="1"/>
    <col min="14089" max="14090" width="12.7109375" style="284" bestFit="1" customWidth="1"/>
    <col min="14091" max="14336" width="9.140625" style="284"/>
    <col min="14337" max="14337" width="2.85546875" style="284" customWidth="1"/>
    <col min="14338" max="14338" width="43" style="284" customWidth="1"/>
    <col min="14339" max="14339" width="12.28515625" style="284" customWidth="1"/>
    <col min="14340" max="14340" width="16.5703125" style="284" customWidth="1"/>
    <col min="14341" max="14341" width="17" style="284" customWidth="1"/>
    <col min="14342" max="14342" width="11.7109375" style="284" customWidth="1"/>
    <col min="14343" max="14343" width="6.42578125" style="284" customWidth="1"/>
    <col min="14344" max="14344" width="0" style="284" hidden="1" customWidth="1"/>
    <col min="14345" max="14346" width="12.7109375" style="284" bestFit="1" customWidth="1"/>
    <col min="14347" max="14592" width="9.140625" style="284"/>
    <col min="14593" max="14593" width="2.85546875" style="284" customWidth="1"/>
    <col min="14594" max="14594" width="43" style="284" customWidth="1"/>
    <col min="14595" max="14595" width="12.28515625" style="284" customWidth="1"/>
    <col min="14596" max="14596" width="16.5703125" style="284" customWidth="1"/>
    <col min="14597" max="14597" width="17" style="284" customWidth="1"/>
    <col min="14598" max="14598" width="11.7109375" style="284" customWidth="1"/>
    <col min="14599" max="14599" width="6.42578125" style="284" customWidth="1"/>
    <col min="14600" max="14600" width="0" style="284" hidden="1" customWidth="1"/>
    <col min="14601" max="14602" width="12.7109375" style="284" bestFit="1" customWidth="1"/>
    <col min="14603" max="14848" width="9.140625" style="284"/>
    <col min="14849" max="14849" width="2.85546875" style="284" customWidth="1"/>
    <col min="14850" max="14850" width="43" style="284" customWidth="1"/>
    <col min="14851" max="14851" width="12.28515625" style="284" customWidth="1"/>
    <col min="14852" max="14852" width="16.5703125" style="284" customWidth="1"/>
    <col min="14853" max="14853" width="17" style="284" customWidth="1"/>
    <col min="14854" max="14854" width="11.7109375" style="284" customWidth="1"/>
    <col min="14855" max="14855" width="6.42578125" style="284" customWidth="1"/>
    <col min="14856" max="14856" width="0" style="284" hidden="1" customWidth="1"/>
    <col min="14857" max="14858" width="12.7109375" style="284" bestFit="1" customWidth="1"/>
    <col min="14859" max="15104" width="9.140625" style="284"/>
    <col min="15105" max="15105" width="2.85546875" style="284" customWidth="1"/>
    <col min="15106" max="15106" width="43" style="284" customWidth="1"/>
    <col min="15107" max="15107" width="12.28515625" style="284" customWidth="1"/>
    <col min="15108" max="15108" width="16.5703125" style="284" customWidth="1"/>
    <col min="15109" max="15109" width="17" style="284" customWidth="1"/>
    <col min="15110" max="15110" width="11.7109375" style="284" customWidth="1"/>
    <col min="15111" max="15111" width="6.42578125" style="284" customWidth="1"/>
    <col min="15112" max="15112" width="0" style="284" hidden="1" customWidth="1"/>
    <col min="15113" max="15114" width="12.7109375" style="284" bestFit="1" customWidth="1"/>
    <col min="15115" max="15360" width="9.140625" style="284"/>
    <col min="15361" max="15361" width="2.85546875" style="284" customWidth="1"/>
    <col min="15362" max="15362" width="43" style="284" customWidth="1"/>
    <col min="15363" max="15363" width="12.28515625" style="284" customWidth="1"/>
    <col min="15364" max="15364" width="16.5703125" style="284" customWidth="1"/>
    <col min="15365" max="15365" width="17" style="284" customWidth="1"/>
    <col min="15366" max="15366" width="11.7109375" style="284" customWidth="1"/>
    <col min="15367" max="15367" width="6.42578125" style="284" customWidth="1"/>
    <col min="15368" max="15368" width="0" style="284" hidden="1" customWidth="1"/>
    <col min="15369" max="15370" width="12.7109375" style="284" bestFit="1" customWidth="1"/>
    <col min="15371" max="15616" width="9.140625" style="284"/>
    <col min="15617" max="15617" width="2.85546875" style="284" customWidth="1"/>
    <col min="15618" max="15618" width="43" style="284" customWidth="1"/>
    <col min="15619" max="15619" width="12.28515625" style="284" customWidth="1"/>
    <col min="15620" max="15620" width="16.5703125" style="284" customWidth="1"/>
    <col min="15621" max="15621" width="17" style="284" customWidth="1"/>
    <col min="15622" max="15622" width="11.7109375" style="284" customWidth="1"/>
    <col min="15623" max="15623" width="6.42578125" style="284" customWidth="1"/>
    <col min="15624" max="15624" width="0" style="284" hidden="1" customWidth="1"/>
    <col min="15625" max="15626" width="12.7109375" style="284" bestFit="1" customWidth="1"/>
    <col min="15627" max="15872" width="9.140625" style="284"/>
    <col min="15873" max="15873" width="2.85546875" style="284" customWidth="1"/>
    <col min="15874" max="15874" width="43" style="284" customWidth="1"/>
    <col min="15875" max="15875" width="12.28515625" style="284" customWidth="1"/>
    <col min="15876" max="15876" width="16.5703125" style="284" customWidth="1"/>
    <col min="15877" max="15877" width="17" style="284" customWidth="1"/>
    <col min="15878" max="15878" width="11.7109375" style="284" customWidth="1"/>
    <col min="15879" max="15879" width="6.42578125" style="284" customWidth="1"/>
    <col min="15880" max="15880" width="0" style="284" hidden="1" customWidth="1"/>
    <col min="15881" max="15882" width="12.7109375" style="284" bestFit="1" customWidth="1"/>
    <col min="15883" max="16128" width="9.140625" style="284"/>
    <col min="16129" max="16129" width="2.85546875" style="284" customWidth="1"/>
    <col min="16130" max="16130" width="43" style="284" customWidth="1"/>
    <col min="16131" max="16131" width="12.28515625" style="284" customWidth="1"/>
    <col min="16132" max="16132" width="16.5703125" style="284" customWidth="1"/>
    <col min="16133" max="16133" width="17" style="284" customWidth="1"/>
    <col min="16134" max="16134" width="11.7109375" style="284" customWidth="1"/>
    <col min="16135" max="16135" width="6.42578125" style="284" customWidth="1"/>
    <col min="16136" max="16136" width="0" style="284" hidden="1" customWidth="1"/>
    <col min="16137" max="16138" width="12.7109375" style="284" bestFit="1" customWidth="1"/>
    <col min="16139" max="16384" width="9.140625" style="284"/>
  </cols>
  <sheetData>
    <row r="1" spans="1:8" ht="18.75">
      <c r="A1" s="368" t="s">
        <v>704</v>
      </c>
      <c r="B1" s="368"/>
      <c r="C1" s="368"/>
      <c r="D1" s="368"/>
      <c r="E1" s="368"/>
      <c r="F1" s="368"/>
    </row>
    <row r="2" spans="1:8">
      <c r="A2" s="285"/>
      <c r="B2" s="285"/>
      <c r="C2" s="285"/>
      <c r="D2" s="285"/>
      <c r="E2" s="285"/>
      <c r="F2" s="285"/>
    </row>
    <row r="3" spans="1:8" ht="18.75" customHeight="1">
      <c r="A3" s="368" t="s">
        <v>746</v>
      </c>
      <c r="B3" s="368"/>
      <c r="C3" s="368"/>
      <c r="D3" s="368"/>
      <c r="E3" s="368"/>
      <c r="F3" s="368"/>
    </row>
    <row r="5" spans="1:8" ht="15.75">
      <c r="A5" s="286" t="s">
        <v>705</v>
      </c>
      <c r="B5" s="286" t="s">
        <v>706</v>
      </c>
      <c r="C5" s="287"/>
      <c r="D5" s="287"/>
      <c r="E5" s="287"/>
      <c r="F5" s="287"/>
    </row>
    <row r="6" spans="1:8" s="290" customFormat="1" ht="49.5" customHeight="1">
      <c r="A6" s="288"/>
      <c r="B6" s="289" t="s">
        <v>707</v>
      </c>
      <c r="C6" s="289" t="s">
        <v>708</v>
      </c>
      <c r="D6" s="289" t="s">
        <v>709</v>
      </c>
      <c r="E6" s="289" t="s">
        <v>710</v>
      </c>
      <c r="F6" s="289" t="s">
        <v>711</v>
      </c>
      <c r="H6" s="290" t="s">
        <v>695</v>
      </c>
    </row>
    <row r="7" spans="1:8" ht="15.75">
      <c r="A7" s="287"/>
      <c r="B7" s="291" t="s">
        <v>291</v>
      </c>
      <c r="C7" s="291" t="s">
        <v>1143</v>
      </c>
      <c r="D7" s="292">
        <v>1412.95</v>
      </c>
      <c r="E7" s="292">
        <v>1388.6</v>
      </c>
      <c r="F7" s="293">
        <v>1.0835999999999999</v>
      </c>
    </row>
    <row r="8" spans="1:8" ht="15.75">
      <c r="A8" s="287"/>
      <c r="B8" s="291" t="s">
        <v>371</v>
      </c>
      <c r="C8" s="291" t="s">
        <v>1143</v>
      </c>
      <c r="D8" s="292">
        <v>262.75</v>
      </c>
      <c r="E8" s="292">
        <v>267.85000000000002</v>
      </c>
      <c r="F8" s="293">
        <v>0.83704999999999996</v>
      </c>
    </row>
    <row r="9" spans="1:8" ht="15.75">
      <c r="A9" s="287"/>
      <c r="B9" s="291" t="s">
        <v>264</v>
      </c>
      <c r="C9" s="291" t="s">
        <v>1143</v>
      </c>
      <c r="D9" s="292">
        <v>274.66669999999999</v>
      </c>
      <c r="E9" s="292">
        <v>270.39999999999998</v>
      </c>
      <c r="F9" s="293">
        <v>1.2714000000000001</v>
      </c>
    </row>
    <row r="10" spans="1:8" ht="15.75">
      <c r="A10" s="287"/>
      <c r="B10" s="291" t="s">
        <v>277</v>
      </c>
      <c r="C10" s="291" t="s">
        <v>1143</v>
      </c>
      <c r="D10" s="292">
        <v>369.4</v>
      </c>
      <c r="E10" s="292">
        <v>366.05</v>
      </c>
      <c r="F10" s="293">
        <v>0.57182500000000003</v>
      </c>
    </row>
    <row r="11" spans="1:8" ht="15.75">
      <c r="A11" s="287"/>
      <c r="B11" s="291" t="s">
        <v>273</v>
      </c>
      <c r="C11" s="291" t="s">
        <v>1143</v>
      </c>
      <c r="D11" s="292">
        <v>3433.6333</v>
      </c>
      <c r="E11" s="292">
        <v>3338.6</v>
      </c>
      <c r="F11" s="293">
        <v>1.9538275000000001</v>
      </c>
    </row>
    <row r="12" spans="1:8" ht="15.75">
      <c r="A12" s="287"/>
      <c r="B12" s="291" t="s">
        <v>286</v>
      </c>
      <c r="C12" s="291" t="s">
        <v>1143</v>
      </c>
      <c r="D12" s="292">
        <v>204.9</v>
      </c>
      <c r="E12" s="292">
        <v>204.2</v>
      </c>
      <c r="F12" s="293">
        <v>1.917</v>
      </c>
    </row>
    <row r="13" spans="1:8" ht="15.75">
      <c r="A13" s="287"/>
      <c r="B13" s="291" t="s">
        <v>255</v>
      </c>
      <c r="C13" s="291" t="s">
        <v>1143</v>
      </c>
      <c r="D13" s="292">
        <v>637.48329999999999</v>
      </c>
      <c r="E13" s="292">
        <v>636.85</v>
      </c>
      <c r="F13" s="293">
        <v>1.4935875000000001</v>
      </c>
    </row>
    <row r="14" spans="1:8" ht="15.75">
      <c r="A14" s="287"/>
      <c r="B14" s="291" t="s">
        <v>254</v>
      </c>
      <c r="C14" s="291" t="s">
        <v>1143</v>
      </c>
      <c r="D14" s="292">
        <v>759.35</v>
      </c>
      <c r="E14" s="292">
        <v>764.95</v>
      </c>
      <c r="F14" s="293">
        <v>1.1970749999999999</v>
      </c>
    </row>
    <row r="15" spans="1:8" ht="15.75">
      <c r="A15" s="287"/>
      <c r="B15" s="291" t="s">
        <v>287</v>
      </c>
      <c r="C15" s="291" t="s">
        <v>1143</v>
      </c>
      <c r="D15" s="292">
        <v>114.97</v>
      </c>
      <c r="E15" s="292">
        <v>117.25</v>
      </c>
      <c r="F15" s="293">
        <v>1.8492499999999996</v>
      </c>
    </row>
    <row r="16" spans="1:8" ht="15.75">
      <c r="A16" s="287"/>
      <c r="B16" s="291" t="s">
        <v>253</v>
      </c>
      <c r="C16" s="291" t="s">
        <v>1143</v>
      </c>
      <c r="D16" s="292">
        <v>1087.6300000000001</v>
      </c>
      <c r="E16" s="292">
        <v>1058.3</v>
      </c>
      <c r="F16" s="293">
        <v>2.0654374999999998</v>
      </c>
    </row>
    <row r="17" spans="1:6" ht="15.75">
      <c r="A17" s="287"/>
      <c r="B17" s="291" t="s">
        <v>1139</v>
      </c>
      <c r="C17" s="291" t="s">
        <v>1143</v>
      </c>
      <c r="D17" s="292">
        <v>66.775000000000006</v>
      </c>
      <c r="E17" s="292">
        <v>63.45</v>
      </c>
      <c r="F17" s="293">
        <v>1.5972</v>
      </c>
    </row>
    <row r="18" spans="1:6" ht="15.75">
      <c r="A18" s="287"/>
      <c r="B18" s="291" t="s">
        <v>1144</v>
      </c>
      <c r="C18" s="291" t="s">
        <v>1143</v>
      </c>
      <c r="D18" s="292">
        <v>261.97500000000002</v>
      </c>
      <c r="E18" s="292">
        <v>262.39999999999998</v>
      </c>
      <c r="F18" s="293">
        <v>2.4641999999999999</v>
      </c>
    </row>
    <row r="19" spans="1:6" ht="15.75">
      <c r="A19" s="287"/>
      <c r="B19" s="291" t="s">
        <v>251</v>
      </c>
      <c r="C19" s="291" t="s">
        <v>1143</v>
      </c>
      <c r="D19" s="292">
        <v>292.2</v>
      </c>
      <c r="E19" s="292">
        <v>284.75</v>
      </c>
      <c r="F19" s="293">
        <v>2.2248749999999999</v>
      </c>
    </row>
    <row r="20" spans="1:6" ht="15.75">
      <c r="A20" s="287"/>
      <c r="B20" s="291" t="s">
        <v>257</v>
      </c>
      <c r="C20" s="291" t="s">
        <v>1143</v>
      </c>
      <c r="D20" s="292">
        <v>1680.45</v>
      </c>
      <c r="E20" s="292">
        <v>1639.5</v>
      </c>
      <c r="F20" s="293">
        <v>1.2795749999999999</v>
      </c>
    </row>
    <row r="21" spans="1:6" ht="15.75">
      <c r="A21" s="287"/>
      <c r="B21" s="291" t="s">
        <v>290</v>
      </c>
      <c r="C21" s="291" t="s">
        <v>1143</v>
      </c>
      <c r="D21" s="292">
        <v>576.42499999999995</v>
      </c>
      <c r="E21" s="292">
        <v>571.5</v>
      </c>
      <c r="F21" s="293">
        <v>1.7839</v>
      </c>
    </row>
    <row r="22" spans="1:6" ht="15.75">
      <c r="A22" s="287"/>
      <c r="B22" s="291" t="s">
        <v>263</v>
      </c>
      <c r="C22" s="291" t="s">
        <v>1143</v>
      </c>
      <c r="D22" s="292">
        <v>837.03330000000005</v>
      </c>
      <c r="E22" s="292">
        <v>889.5</v>
      </c>
      <c r="F22" s="293">
        <v>2.0843250000000002</v>
      </c>
    </row>
    <row r="23" spans="1:6" ht="15.75">
      <c r="A23" s="287"/>
      <c r="B23" s="291" t="s">
        <v>406</v>
      </c>
      <c r="C23" s="291" t="s">
        <v>1143</v>
      </c>
      <c r="D23" s="292">
        <v>21.8</v>
      </c>
      <c r="E23" s="292">
        <v>21.8</v>
      </c>
      <c r="F23" s="293">
        <v>1.05</v>
      </c>
    </row>
    <row r="24" spans="1:6" ht="15.75">
      <c r="A24" s="287"/>
      <c r="B24" s="291" t="s">
        <v>261</v>
      </c>
      <c r="C24" s="291" t="s">
        <v>1143</v>
      </c>
      <c r="D24" s="292">
        <v>279.07499999999999</v>
      </c>
      <c r="E24" s="292">
        <v>270.45</v>
      </c>
      <c r="F24" s="293">
        <v>2.53695</v>
      </c>
    </row>
    <row r="25" spans="1:6" ht="15.75">
      <c r="A25" s="287"/>
      <c r="B25" s="291" t="s">
        <v>1141</v>
      </c>
      <c r="C25" s="291" t="s">
        <v>1143</v>
      </c>
      <c r="D25" s="292">
        <v>189.5</v>
      </c>
      <c r="E25" s="292">
        <v>181.25</v>
      </c>
      <c r="F25" s="293">
        <v>3.4278999999999993</v>
      </c>
    </row>
    <row r="26" spans="1:6" ht="15.75">
      <c r="A26" s="287"/>
      <c r="B26" s="291" t="s">
        <v>283</v>
      </c>
      <c r="C26" s="291" t="s">
        <v>1143</v>
      </c>
      <c r="D26" s="292">
        <v>118.35</v>
      </c>
      <c r="E26" s="292">
        <v>114.9</v>
      </c>
      <c r="F26" s="293">
        <v>0.71860000000000002</v>
      </c>
    </row>
    <row r="27" spans="1:6" ht="15.75">
      <c r="A27" s="287"/>
      <c r="B27" s="291" t="s">
        <v>294</v>
      </c>
      <c r="C27" s="291" t="s">
        <v>1143</v>
      </c>
      <c r="D27" s="292">
        <v>827.92499999999995</v>
      </c>
      <c r="E27" s="292">
        <v>744.6</v>
      </c>
      <c r="F27" s="293">
        <v>1.9104000000000001</v>
      </c>
    </row>
    <row r="28" spans="1:6" ht="15.75">
      <c r="A28" s="287"/>
      <c r="B28" s="291" t="s">
        <v>252</v>
      </c>
      <c r="C28" s="291" t="s">
        <v>1143</v>
      </c>
      <c r="D28" s="292">
        <v>819.51</v>
      </c>
      <c r="E28" s="292">
        <v>809.6</v>
      </c>
      <c r="F28" s="293">
        <v>3.1637499999999998</v>
      </c>
    </row>
    <row r="29" spans="1:6" ht="15.75">
      <c r="A29" s="287"/>
      <c r="B29" s="291" t="s">
        <v>300</v>
      </c>
      <c r="C29" s="291" t="s">
        <v>1143</v>
      </c>
      <c r="D29" s="292">
        <v>699.13329999999996</v>
      </c>
      <c r="E29" s="292">
        <v>691.4</v>
      </c>
      <c r="F29" s="293">
        <v>1.62015</v>
      </c>
    </row>
    <row r="30" spans="1:6" ht="15.75">
      <c r="A30" s="287"/>
      <c r="B30" s="291" t="s">
        <v>267</v>
      </c>
      <c r="C30" s="291" t="s">
        <v>1143</v>
      </c>
      <c r="D30" s="292">
        <v>700.55</v>
      </c>
      <c r="E30" s="292">
        <v>697.8</v>
      </c>
      <c r="F30" s="293">
        <v>1.0903</v>
      </c>
    </row>
    <row r="31" spans="1:6" ht="15.75">
      <c r="A31" s="287"/>
      <c r="B31" s="291" t="s">
        <v>262</v>
      </c>
      <c r="C31" s="291" t="s">
        <v>1143</v>
      </c>
      <c r="D31" s="292">
        <v>265.7833</v>
      </c>
      <c r="E31" s="292">
        <v>256.5</v>
      </c>
      <c r="F31" s="293">
        <v>1.20225</v>
      </c>
    </row>
    <row r="32" spans="1:6" ht="15.75">
      <c r="A32" s="287"/>
      <c r="B32" s="291" t="s">
        <v>1140</v>
      </c>
      <c r="C32" s="291" t="s">
        <v>1143</v>
      </c>
      <c r="D32" s="292">
        <v>77.66</v>
      </c>
      <c r="E32" s="292">
        <v>73.45</v>
      </c>
      <c r="F32" s="293">
        <v>2.3184999999999998</v>
      </c>
    </row>
    <row r="33" spans="1:10" ht="15.75">
      <c r="A33" s="287"/>
      <c r="B33" s="291" t="s">
        <v>278</v>
      </c>
      <c r="C33" s="291" t="s">
        <v>1143</v>
      </c>
      <c r="D33" s="292">
        <v>345.88569999999999</v>
      </c>
      <c r="E33" s="292">
        <v>352.25</v>
      </c>
      <c r="F33" s="293">
        <v>1.9243874999999999</v>
      </c>
    </row>
    <row r="34" spans="1:10" ht="15.75">
      <c r="A34" s="287"/>
      <c r="B34" s="291"/>
      <c r="C34" s="291"/>
      <c r="D34" s="292"/>
      <c r="E34" s="292"/>
      <c r="F34" s="291"/>
    </row>
    <row r="35" spans="1:10" ht="15.75">
      <c r="A35" s="287"/>
      <c r="B35" s="294" t="s">
        <v>748</v>
      </c>
      <c r="C35" s="295"/>
      <c r="D35" s="295"/>
      <c r="E35" s="295"/>
      <c r="F35" s="296"/>
    </row>
    <row r="36" spans="1:10" ht="34.5" customHeight="1">
      <c r="A36" s="287"/>
      <c r="B36" s="371" t="s">
        <v>713</v>
      </c>
      <c r="C36" s="372"/>
      <c r="D36" s="372"/>
      <c r="E36" s="372"/>
      <c r="F36" s="373"/>
    </row>
    <row r="37" spans="1:10" ht="15.75">
      <c r="A37" s="287"/>
      <c r="B37" s="297"/>
      <c r="C37" s="298"/>
      <c r="D37" s="298"/>
      <c r="E37" s="298"/>
      <c r="F37" s="299"/>
    </row>
    <row r="38" spans="1:10" ht="15.75">
      <c r="A38" s="287"/>
      <c r="B38" s="297" t="s">
        <v>749</v>
      </c>
      <c r="C38" s="298"/>
      <c r="D38" s="298"/>
      <c r="E38" s="298"/>
      <c r="F38" s="299"/>
    </row>
    <row r="39" spans="1:10" ht="15.75">
      <c r="A39" s="287"/>
      <c r="B39" s="297" t="s">
        <v>715</v>
      </c>
      <c r="C39" s="298"/>
      <c r="D39" s="298"/>
      <c r="E39" s="298"/>
      <c r="F39" s="299"/>
    </row>
    <row r="40" spans="1:10" ht="15.75">
      <c r="A40" s="287"/>
      <c r="B40" s="297" t="s">
        <v>750</v>
      </c>
      <c r="C40" s="298"/>
      <c r="D40" s="298"/>
      <c r="E40" s="298"/>
      <c r="F40" s="299"/>
      <c r="I40" s="301">
        <v>32369554.800000001</v>
      </c>
      <c r="J40" s="301">
        <f>+I40/100000</f>
        <v>323.69554800000003</v>
      </c>
    </row>
    <row r="41" spans="1:10" ht="15.75">
      <c r="A41" s="287"/>
      <c r="B41" s="297" t="s">
        <v>717</v>
      </c>
      <c r="C41" s="298"/>
      <c r="D41" s="298"/>
      <c r="E41" s="298"/>
      <c r="F41" s="299"/>
      <c r="I41" s="342"/>
      <c r="J41" s="342"/>
    </row>
    <row r="42" spans="1:10" ht="15.75">
      <c r="A42" s="287"/>
      <c r="B42" s="302" t="s">
        <v>751</v>
      </c>
      <c r="C42" s="303"/>
      <c r="D42" s="303"/>
      <c r="E42" s="303"/>
      <c r="F42" s="304"/>
      <c r="I42" s="301">
        <v>2291962.25</v>
      </c>
      <c r="J42" s="301">
        <f>+I42/100000</f>
        <v>22.919622499999999</v>
      </c>
    </row>
    <row r="43" spans="1:10" ht="15.75">
      <c r="A43" s="287"/>
      <c r="B43" s="287"/>
      <c r="C43" s="287"/>
      <c r="D43" s="287"/>
      <c r="E43" s="287"/>
      <c r="F43" s="287"/>
    </row>
    <row r="44" spans="1:10" ht="15.75">
      <c r="A44" s="286" t="s">
        <v>719</v>
      </c>
      <c r="B44" s="286" t="s">
        <v>720</v>
      </c>
      <c r="C44" s="287"/>
      <c r="D44" s="287"/>
      <c r="E44" s="287"/>
      <c r="F44" s="287"/>
    </row>
    <row r="45" spans="1:10" ht="45">
      <c r="A45" s="287"/>
      <c r="B45" s="306" t="s">
        <v>707</v>
      </c>
      <c r="C45" s="306" t="s">
        <v>708</v>
      </c>
      <c r="D45" s="306" t="s">
        <v>721</v>
      </c>
      <c r="E45" s="306" t="s">
        <v>722</v>
      </c>
      <c r="F45" s="306" t="s">
        <v>723</v>
      </c>
    </row>
    <row r="46" spans="1:10" ht="15.75">
      <c r="A46" s="287"/>
      <c r="B46" s="291"/>
      <c r="C46" s="291"/>
      <c r="D46" s="292"/>
      <c r="E46" s="292"/>
      <c r="F46" s="292"/>
      <c r="H46" s="284">
        <v>-3000</v>
      </c>
    </row>
    <row r="47" spans="1:10" ht="15.75">
      <c r="A47" s="287"/>
      <c r="B47" s="294"/>
      <c r="C47" s="295"/>
      <c r="D47" s="307"/>
      <c r="E47" s="307"/>
      <c r="F47" s="308"/>
    </row>
    <row r="48" spans="1:10" ht="15.75">
      <c r="A48" s="287"/>
      <c r="B48" s="294" t="s">
        <v>724</v>
      </c>
      <c r="C48" s="295"/>
      <c r="D48" s="295"/>
      <c r="E48" s="295"/>
      <c r="F48" s="296"/>
    </row>
    <row r="49" spans="1:6" ht="34.5" customHeight="1">
      <c r="A49" s="287"/>
      <c r="B49" s="371" t="s">
        <v>725</v>
      </c>
      <c r="C49" s="372"/>
      <c r="D49" s="372"/>
      <c r="E49" s="372"/>
      <c r="F49" s="373"/>
    </row>
    <row r="50" spans="1:6" ht="15.75">
      <c r="A50" s="287"/>
      <c r="B50" s="297"/>
      <c r="C50" s="298"/>
      <c r="D50" s="298"/>
      <c r="E50" s="298"/>
      <c r="F50" s="299"/>
    </row>
    <row r="51" spans="1:6" ht="15.75">
      <c r="A51" s="287"/>
      <c r="B51" s="297" t="s">
        <v>726</v>
      </c>
      <c r="C51" s="298"/>
      <c r="D51" s="298"/>
      <c r="E51" s="298"/>
      <c r="F51" s="299"/>
    </row>
    <row r="52" spans="1:6" ht="15.75">
      <c r="A52" s="287"/>
      <c r="B52" s="297" t="s">
        <v>715</v>
      </c>
      <c r="C52" s="298"/>
      <c r="D52" s="298"/>
      <c r="E52" s="298"/>
      <c r="F52" s="299"/>
    </row>
    <row r="53" spans="1:6" ht="15.75">
      <c r="A53" s="287"/>
      <c r="B53" s="297" t="s">
        <v>727</v>
      </c>
      <c r="C53" s="298"/>
      <c r="D53" s="298"/>
      <c r="E53" s="298"/>
      <c r="F53" s="299"/>
    </row>
    <row r="54" spans="1:6" ht="15.75">
      <c r="A54" s="287"/>
      <c r="B54" s="297" t="s">
        <v>717</v>
      </c>
      <c r="C54" s="298"/>
      <c r="D54" s="298"/>
      <c r="E54" s="298"/>
      <c r="F54" s="299"/>
    </row>
    <row r="55" spans="1:6" ht="15.75">
      <c r="A55" s="287"/>
      <c r="B55" s="297" t="s">
        <v>728</v>
      </c>
      <c r="C55" s="303"/>
      <c r="D55" s="303"/>
      <c r="E55" s="303"/>
      <c r="F55" s="304"/>
    </row>
    <row r="56" spans="1:6" ht="15.75">
      <c r="A56" s="287"/>
      <c r="B56" s="309"/>
      <c r="C56" s="287"/>
      <c r="D56" s="287"/>
      <c r="E56" s="287"/>
      <c r="F56" s="287"/>
    </row>
    <row r="57" spans="1:6" s="310" customFormat="1" ht="15.75">
      <c r="A57" s="286" t="s">
        <v>729</v>
      </c>
      <c r="B57" s="286" t="s">
        <v>730</v>
      </c>
      <c r="C57" s="286"/>
      <c r="D57" s="286"/>
      <c r="E57" s="286"/>
      <c r="F57" s="286"/>
    </row>
    <row r="58" spans="1:6" s="312" customFormat="1" ht="30">
      <c r="A58" s="287"/>
      <c r="B58" s="311" t="s">
        <v>707</v>
      </c>
      <c r="C58" s="311" t="s">
        <v>731</v>
      </c>
      <c r="D58" s="311" t="s">
        <v>732</v>
      </c>
      <c r="E58" s="311" t="s">
        <v>733</v>
      </c>
      <c r="F58" s="287"/>
    </row>
    <row r="59" spans="1:6" s="312" customFormat="1" ht="15.75">
      <c r="A59" s="287"/>
      <c r="B59" s="291" t="s">
        <v>734</v>
      </c>
      <c r="C59" s="291"/>
      <c r="D59" s="291"/>
      <c r="E59" s="291"/>
      <c r="F59" s="287"/>
    </row>
    <row r="60" spans="1:6" ht="15.75">
      <c r="A60" s="287"/>
      <c r="B60" s="369" t="s">
        <v>735</v>
      </c>
      <c r="C60" s="369"/>
      <c r="D60" s="369"/>
      <c r="E60" s="369"/>
      <c r="F60" s="287"/>
    </row>
    <row r="61" spans="1:6" ht="15.75">
      <c r="A61" s="287"/>
      <c r="B61" s="374" t="s">
        <v>736</v>
      </c>
      <c r="C61" s="375"/>
      <c r="D61" s="375"/>
      <c r="E61" s="376"/>
      <c r="F61" s="287"/>
    </row>
    <row r="62" spans="1:6" ht="15.75">
      <c r="A62" s="287"/>
      <c r="B62" s="377"/>
      <c r="C62" s="378"/>
      <c r="D62" s="378"/>
      <c r="E62" s="379"/>
      <c r="F62" s="287"/>
    </row>
    <row r="63" spans="1:6" ht="15.75">
      <c r="A63" s="287"/>
      <c r="B63" s="377"/>
      <c r="C63" s="378"/>
      <c r="D63" s="378"/>
      <c r="E63" s="379"/>
      <c r="F63" s="287"/>
    </row>
    <row r="64" spans="1:6" ht="15.75">
      <c r="A64" s="287"/>
      <c r="B64" s="377"/>
      <c r="C64" s="378"/>
      <c r="D64" s="378"/>
      <c r="E64" s="379"/>
      <c r="F64" s="287"/>
    </row>
    <row r="65" spans="1:6" ht="15.75">
      <c r="A65" s="287"/>
      <c r="B65" s="377"/>
      <c r="C65" s="378"/>
      <c r="D65" s="378"/>
      <c r="E65" s="379"/>
      <c r="F65" s="287"/>
    </row>
    <row r="66" spans="1:6" ht="15.75">
      <c r="A66" s="287"/>
      <c r="B66" s="377"/>
      <c r="C66" s="378"/>
      <c r="D66" s="378"/>
      <c r="E66" s="379"/>
      <c r="F66" s="287"/>
    </row>
    <row r="67" spans="1:6" ht="15.75">
      <c r="A67" s="287"/>
      <c r="B67" s="380"/>
      <c r="C67" s="381"/>
      <c r="D67" s="381"/>
      <c r="E67" s="382"/>
      <c r="F67" s="287"/>
    </row>
    <row r="68" spans="1:6" ht="15.75">
      <c r="A68" s="287"/>
      <c r="B68" s="313"/>
      <c r="C68" s="313"/>
      <c r="D68" s="313"/>
      <c r="E68" s="313"/>
      <c r="F68" s="287"/>
    </row>
    <row r="69" spans="1:6" s="310" customFormat="1" ht="15.75">
      <c r="A69" s="286" t="s">
        <v>737</v>
      </c>
      <c r="B69" s="286" t="s">
        <v>738</v>
      </c>
      <c r="C69" s="286"/>
      <c r="D69" s="286"/>
      <c r="E69" s="286"/>
      <c r="F69" s="286"/>
    </row>
    <row r="70" spans="1:6" s="312" customFormat="1" ht="30">
      <c r="A70" s="287"/>
      <c r="B70" s="311" t="s">
        <v>707</v>
      </c>
      <c r="C70" s="311" t="s">
        <v>739</v>
      </c>
      <c r="D70" s="311" t="s">
        <v>740</v>
      </c>
      <c r="E70" s="311" t="s">
        <v>732</v>
      </c>
      <c r="F70" s="311" t="s">
        <v>741</v>
      </c>
    </row>
    <row r="71" spans="1:6" s="312" customFormat="1" ht="15.75">
      <c r="A71" s="287"/>
      <c r="B71" s="291" t="s">
        <v>734</v>
      </c>
      <c r="C71" s="291"/>
      <c r="D71" s="291"/>
      <c r="E71" s="291"/>
      <c r="F71" s="291"/>
    </row>
    <row r="72" spans="1:6" s="312" customFormat="1" ht="15.75">
      <c r="A72" s="287"/>
      <c r="B72" s="369" t="s">
        <v>742</v>
      </c>
      <c r="C72" s="369"/>
      <c r="D72" s="369"/>
      <c r="E72" s="369"/>
      <c r="F72" s="291"/>
    </row>
    <row r="73" spans="1:6" s="312" customFormat="1" ht="15.75">
      <c r="A73" s="287"/>
      <c r="B73" s="370" t="s">
        <v>743</v>
      </c>
      <c r="C73" s="370"/>
      <c r="D73" s="370"/>
      <c r="E73" s="370"/>
      <c r="F73" s="369"/>
    </row>
    <row r="74" spans="1:6" s="312" customFormat="1" ht="15.75">
      <c r="A74" s="287"/>
      <c r="B74" s="370"/>
      <c r="C74" s="370"/>
      <c r="D74" s="370"/>
      <c r="E74" s="370"/>
      <c r="F74" s="369"/>
    </row>
    <row r="75" spans="1:6" s="312" customFormat="1" ht="15.75">
      <c r="A75" s="287"/>
      <c r="B75" s="370"/>
      <c r="C75" s="370"/>
      <c r="D75" s="370"/>
      <c r="E75" s="370"/>
      <c r="F75" s="369"/>
    </row>
    <row r="76" spans="1:6" s="312" customFormat="1" ht="15.75">
      <c r="A76" s="287"/>
      <c r="B76" s="370"/>
      <c r="C76" s="370"/>
      <c r="D76" s="370"/>
      <c r="E76" s="370"/>
      <c r="F76" s="369"/>
    </row>
    <row r="77" spans="1:6" s="312" customFormat="1" ht="15.75">
      <c r="A77" s="287"/>
      <c r="B77" s="370"/>
      <c r="C77" s="370"/>
      <c r="D77" s="370"/>
      <c r="E77" s="370"/>
      <c r="F77" s="369"/>
    </row>
    <row r="78" spans="1:6" s="312" customFormat="1" ht="15.75">
      <c r="A78" s="287"/>
      <c r="B78" s="370"/>
      <c r="C78" s="370"/>
      <c r="D78" s="370"/>
      <c r="E78" s="370"/>
      <c r="F78" s="369"/>
    </row>
    <row r="79" spans="1:6" s="312" customFormat="1" ht="15.75">
      <c r="A79" s="287"/>
      <c r="B79" s="370"/>
      <c r="C79" s="370"/>
      <c r="D79" s="370"/>
      <c r="E79" s="370"/>
      <c r="F79" s="369"/>
    </row>
    <row r="80" spans="1:6" ht="15.75">
      <c r="A80" s="287"/>
      <c r="B80" s="287"/>
      <c r="C80" s="287"/>
      <c r="D80" s="287"/>
      <c r="E80" s="287"/>
      <c r="F80" s="287"/>
    </row>
    <row r="81" spans="1:6" s="310" customFormat="1" ht="15.75">
      <c r="A81" s="286" t="s">
        <v>744</v>
      </c>
      <c r="B81" s="286" t="s">
        <v>745</v>
      </c>
      <c r="C81" s="286"/>
      <c r="D81" s="286"/>
      <c r="E81" s="286"/>
      <c r="F81" s="286"/>
    </row>
  </sheetData>
  <sheetProtection password="96CD" sheet="1" objects="1" scenarios="1" selectLockedCells="1" selectUnlockedCells="1"/>
  <mergeCells count="8">
    <mergeCell ref="B72:E72"/>
    <mergeCell ref="B73:F79"/>
    <mergeCell ref="A1:F1"/>
    <mergeCell ref="A3:F3"/>
    <mergeCell ref="B36:F36"/>
    <mergeCell ref="B49:F49"/>
    <mergeCell ref="B60:E60"/>
    <mergeCell ref="B61:E67"/>
  </mergeCells>
  <pageMargins left="0.7" right="0.7" top="0.75" bottom="0.75" header="0.3" footer="0.3"/>
  <pageSetup paperSize="9" orientation="portrait" r:id="rId1"/>
  <headerFooter>
    <oddFooter>&amp;CFor internal use only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G538"/>
  <sheetViews>
    <sheetView zoomScale="84" zoomScaleNormal="84" workbookViewId="0">
      <selection sqref="A1:G1"/>
    </sheetView>
  </sheetViews>
  <sheetFormatPr defaultRowHeight="15"/>
  <cols>
    <col min="2" max="2" width="13.28515625" bestFit="1" customWidth="1"/>
    <col min="3" max="3" width="61" customWidth="1"/>
    <col min="4" max="4" width="38.140625" customWidth="1"/>
    <col min="5" max="5" width="13.140625" customWidth="1"/>
    <col min="6" max="6" width="17.28515625" customWidth="1"/>
    <col min="7" max="7" width="12.28515625" customWidth="1"/>
  </cols>
  <sheetData>
    <row r="1" spans="1:7" ht="18.75">
      <c r="A1" s="368" t="s">
        <v>321</v>
      </c>
      <c r="B1" s="368"/>
      <c r="C1" s="368"/>
      <c r="D1" s="368"/>
      <c r="E1" s="368"/>
      <c r="F1" s="368"/>
      <c r="G1" s="368"/>
    </row>
    <row r="2" spans="1:7" ht="19.5" thickBot="1">
      <c r="A2" s="368" t="s">
        <v>752</v>
      </c>
      <c r="B2" s="368"/>
      <c r="C2" s="368"/>
      <c r="D2" s="368"/>
      <c r="E2" s="368"/>
      <c r="F2" s="368"/>
      <c r="G2" s="368"/>
    </row>
    <row r="3" spans="1:7" ht="30.75" thickBot="1">
      <c r="A3" s="61" t="s">
        <v>0</v>
      </c>
      <c r="B3" s="61" t="s">
        <v>1</v>
      </c>
      <c r="C3" s="173" t="s">
        <v>2</v>
      </c>
      <c r="D3" s="173" t="s">
        <v>205</v>
      </c>
      <c r="E3" s="174" t="s">
        <v>3</v>
      </c>
      <c r="F3" s="175" t="s">
        <v>66</v>
      </c>
      <c r="G3" s="176" t="s">
        <v>4</v>
      </c>
    </row>
    <row r="4" spans="1:7">
      <c r="A4" s="177"/>
      <c r="B4" s="177"/>
      <c r="C4" s="178"/>
      <c r="D4" s="177"/>
      <c r="E4" s="178"/>
      <c r="F4" s="177"/>
      <c r="G4" s="315"/>
    </row>
    <row r="5" spans="1:7" ht="15.75">
      <c r="A5" s="181" t="s">
        <v>69</v>
      </c>
      <c r="B5" s="181"/>
      <c r="C5" s="2" t="s">
        <v>67</v>
      </c>
      <c r="D5" s="182"/>
      <c r="E5" s="183"/>
      <c r="F5" s="316"/>
      <c r="G5" s="317"/>
    </row>
    <row r="6" spans="1:7" ht="15.75">
      <c r="A6" s="185"/>
      <c r="B6" s="185"/>
      <c r="C6" s="2" t="s">
        <v>68</v>
      </c>
      <c r="D6" s="182"/>
      <c r="E6" s="186"/>
      <c r="F6" s="318"/>
      <c r="G6" s="319"/>
    </row>
    <row r="7" spans="1:7" ht="15.75">
      <c r="A7" s="185"/>
      <c r="B7" s="206"/>
      <c r="C7" s="205"/>
      <c r="D7" s="182"/>
      <c r="E7" s="186"/>
      <c r="F7" s="318"/>
      <c r="G7" s="319"/>
    </row>
    <row r="8" spans="1:7" ht="15.75">
      <c r="A8" s="188">
        <v>1</v>
      </c>
      <c r="B8" s="343" t="s">
        <v>5</v>
      </c>
      <c r="C8" s="190" t="s">
        <v>251</v>
      </c>
      <c r="D8" s="191" t="s">
        <v>301</v>
      </c>
      <c r="E8" s="192">
        <v>150381</v>
      </c>
      <c r="F8" s="193">
        <v>424.90151550000002</v>
      </c>
      <c r="G8" s="320">
        <v>6.0568500230229312E-2</v>
      </c>
    </row>
    <row r="9" spans="1:7" ht="15.75">
      <c r="A9" s="188">
        <f>+A8+1</f>
        <v>2</v>
      </c>
      <c r="B9" s="343" t="s">
        <v>6</v>
      </c>
      <c r="C9" s="190" t="s">
        <v>252</v>
      </c>
      <c r="D9" s="191" t="s">
        <v>302</v>
      </c>
      <c r="E9" s="192">
        <v>45797</v>
      </c>
      <c r="F9" s="193">
        <v>368.894835</v>
      </c>
      <c r="G9" s="320">
        <v>5.2584907522241833E-2</v>
      </c>
    </row>
    <row r="10" spans="1:7" ht="15.75">
      <c r="A10" s="188">
        <f t="shared" ref="A10:A73" si="0">+A9+1</f>
        <v>3</v>
      </c>
      <c r="B10" s="343" t="s">
        <v>8</v>
      </c>
      <c r="C10" s="190" t="s">
        <v>253</v>
      </c>
      <c r="D10" s="191" t="s">
        <v>303</v>
      </c>
      <c r="E10" s="192">
        <v>31946</v>
      </c>
      <c r="F10" s="193">
        <v>335.496892</v>
      </c>
      <c r="G10" s="320">
        <v>4.7824125918758273E-2</v>
      </c>
    </row>
    <row r="11" spans="1:7" ht="15.75">
      <c r="A11" s="188">
        <f t="shared" si="0"/>
        <v>4</v>
      </c>
      <c r="B11" s="343" t="s">
        <v>9</v>
      </c>
      <c r="C11" s="190" t="s">
        <v>254</v>
      </c>
      <c r="D11" s="191" t="s">
        <v>304</v>
      </c>
      <c r="E11" s="192">
        <v>42633</v>
      </c>
      <c r="F11" s="193">
        <v>325.0126755</v>
      </c>
      <c r="G11" s="320">
        <v>4.6329630732628434E-2</v>
      </c>
    </row>
    <row r="12" spans="1:7" ht="15.75">
      <c r="A12" s="188">
        <f t="shared" si="0"/>
        <v>5</v>
      </c>
      <c r="B12" s="343" t="s">
        <v>10</v>
      </c>
      <c r="C12" s="190" t="s">
        <v>255</v>
      </c>
      <c r="D12" s="191" t="s">
        <v>303</v>
      </c>
      <c r="E12" s="192">
        <v>50316</v>
      </c>
      <c r="F12" s="193">
        <v>319.10407199999997</v>
      </c>
      <c r="G12" s="320">
        <v>4.5487376140928619E-2</v>
      </c>
    </row>
    <row r="13" spans="1:7" ht="15.75">
      <c r="A13" s="188">
        <f t="shared" si="0"/>
        <v>6</v>
      </c>
      <c r="B13" s="343" t="s">
        <v>7</v>
      </c>
      <c r="C13" s="190" t="s">
        <v>256</v>
      </c>
      <c r="D13" s="191" t="s">
        <v>305</v>
      </c>
      <c r="E13" s="192">
        <v>13362</v>
      </c>
      <c r="F13" s="193">
        <v>315.74405999999999</v>
      </c>
      <c r="G13" s="320">
        <v>4.5008416005057852E-2</v>
      </c>
    </row>
    <row r="14" spans="1:7" ht="15.75">
      <c r="A14" s="188">
        <f t="shared" si="0"/>
        <v>7</v>
      </c>
      <c r="B14" s="343" t="s">
        <v>11</v>
      </c>
      <c r="C14" s="190" t="s">
        <v>257</v>
      </c>
      <c r="D14" s="191" t="s">
        <v>306</v>
      </c>
      <c r="E14" s="192">
        <v>14945</v>
      </c>
      <c r="F14" s="193">
        <v>243.1327325</v>
      </c>
      <c r="G14" s="320">
        <v>3.4657878184015403E-2</v>
      </c>
    </row>
    <row r="15" spans="1:7" ht="15.75">
      <c r="A15" s="188">
        <f t="shared" si="0"/>
        <v>8</v>
      </c>
      <c r="B15" s="343" t="s">
        <v>12</v>
      </c>
      <c r="C15" s="190" t="s">
        <v>258</v>
      </c>
      <c r="D15" s="191" t="s">
        <v>305</v>
      </c>
      <c r="E15" s="192">
        <v>14114</v>
      </c>
      <c r="F15" s="193">
        <v>185.66967</v>
      </c>
      <c r="G15" s="320">
        <v>2.6466682372050992E-2</v>
      </c>
    </row>
    <row r="16" spans="1:7" ht="15.75">
      <c r="A16" s="188">
        <f t="shared" si="0"/>
        <v>9</v>
      </c>
      <c r="B16" s="343" t="s">
        <v>14</v>
      </c>
      <c r="C16" s="190" t="s">
        <v>259</v>
      </c>
      <c r="D16" s="191" t="s">
        <v>301</v>
      </c>
      <c r="E16" s="192">
        <v>28461</v>
      </c>
      <c r="F16" s="193">
        <v>155.567826</v>
      </c>
      <c r="G16" s="320">
        <v>2.2175750288415421E-2</v>
      </c>
    </row>
    <row r="17" spans="1:7" ht="15.75">
      <c r="A17" s="188">
        <f t="shared" si="0"/>
        <v>10</v>
      </c>
      <c r="B17" s="343" t="s">
        <v>13</v>
      </c>
      <c r="C17" s="190" t="s">
        <v>260</v>
      </c>
      <c r="D17" s="191" t="s">
        <v>303</v>
      </c>
      <c r="E17" s="192">
        <v>7144</v>
      </c>
      <c r="F17" s="193">
        <v>150.75626</v>
      </c>
      <c r="G17" s="320">
        <v>2.1489875266209803E-2</v>
      </c>
    </row>
    <row r="18" spans="1:7" ht="15.75">
      <c r="A18" s="188">
        <f t="shared" si="0"/>
        <v>11</v>
      </c>
      <c r="B18" s="343" t="s">
        <v>15</v>
      </c>
      <c r="C18" s="190" t="s">
        <v>261</v>
      </c>
      <c r="D18" s="191" t="s">
        <v>307</v>
      </c>
      <c r="E18" s="192">
        <v>49036</v>
      </c>
      <c r="F18" s="193">
        <v>131.66166000000001</v>
      </c>
      <c r="G18" s="320">
        <v>1.8767994448403831E-2</v>
      </c>
    </row>
    <row r="19" spans="1:7" ht="15.75">
      <c r="A19" s="188">
        <f t="shared" si="0"/>
        <v>12</v>
      </c>
      <c r="B19" s="343" t="s">
        <v>16</v>
      </c>
      <c r="C19" s="190" t="s">
        <v>262</v>
      </c>
      <c r="D19" s="191" t="s">
        <v>308</v>
      </c>
      <c r="E19" s="192">
        <v>48990</v>
      </c>
      <c r="F19" s="193">
        <v>124.802025</v>
      </c>
      <c r="G19" s="320">
        <v>1.7790173026449432E-2</v>
      </c>
    </row>
    <row r="20" spans="1:7" ht="15.75">
      <c r="A20" s="188">
        <f t="shared" si="0"/>
        <v>13</v>
      </c>
      <c r="B20" s="343" t="s">
        <v>17</v>
      </c>
      <c r="C20" s="190" t="s">
        <v>263</v>
      </c>
      <c r="D20" s="191" t="s">
        <v>308</v>
      </c>
      <c r="E20" s="192">
        <v>12685</v>
      </c>
      <c r="F20" s="193">
        <v>112.1924825</v>
      </c>
      <c r="G20" s="320">
        <v>1.5992718675373253E-2</v>
      </c>
    </row>
    <row r="21" spans="1:7" ht="15.75">
      <c r="A21" s="188">
        <f t="shared" si="0"/>
        <v>14</v>
      </c>
      <c r="B21" s="343" t="s">
        <v>18</v>
      </c>
      <c r="C21" s="190" t="s">
        <v>264</v>
      </c>
      <c r="D21" s="191" t="s">
        <v>309</v>
      </c>
      <c r="E21" s="192">
        <v>33156</v>
      </c>
      <c r="F21" s="193">
        <v>89.405153999999996</v>
      </c>
      <c r="G21" s="320">
        <v>1.2744449932734324E-2</v>
      </c>
    </row>
    <row r="22" spans="1:7" ht="15.75">
      <c r="A22" s="188">
        <f t="shared" si="0"/>
        <v>15</v>
      </c>
      <c r="B22" s="343" t="s">
        <v>19</v>
      </c>
      <c r="C22" s="190" t="s">
        <v>265</v>
      </c>
      <c r="D22" s="191" t="s">
        <v>303</v>
      </c>
      <c r="E22" s="192">
        <v>7202</v>
      </c>
      <c r="F22" s="193">
        <v>85.170851999999996</v>
      </c>
      <c r="G22" s="320">
        <v>1.2140862248750503E-2</v>
      </c>
    </row>
    <row r="23" spans="1:7" ht="15.75">
      <c r="A23" s="188">
        <f t="shared" si="0"/>
        <v>16</v>
      </c>
      <c r="B23" s="343" t="s">
        <v>20</v>
      </c>
      <c r="C23" s="190" t="s">
        <v>266</v>
      </c>
      <c r="D23" s="191" t="s">
        <v>310</v>
      </c>
      <c r="E23" s="192">
        <v>18476</v>
      </c>
      <c r="F23" s="193">
        <v>72.462872000000004</v>
      </c>
      <c r="G23" s="320">
        <v>1.032937591255797E-2</v>
      </c>
    </row>
    <row r="24" spans="1:7" ht="15.75">
      <c r="A24" s="188">
        <f t="shared" si="0"/>
        <v>17</v>
      </c>
      <c r="B24" s="343" t="s">
        <v>21</v>
      </c>
      <c r="C24" s="190" t="s">
        <v>267</v>
      </c>
      <c r="D24" s="191" t="s">
        <v>311</v>
      </c>
      <c r="E24" s="192">
        <v>10413</v>
      </c>
      <c r="F24" s="193">
        <v>72.281839500000004</v>
      </c>
      <c r="G24" s="320">
        <v>1.0303570245555286E-2</v>
      </c>
    </row>
    <row r="25" spans="1:7" ht="15.75">
      <c r="A25" s="188">
        <f t="shared" si="0"/>
        <v>18</v>
      </c>
      <c r="B25" s="343" t="s">
        <v>22</v>
      </c>
      <c r="C25" s="190" t="s">
        <v>268</v>
      </c>
      <c r="D25" s="191" t="s">
        <v>308</v>
      </c>
      <c r="E25" s="192">
        <v>3719</v>
      </c>
      <c r="F25" s="193">
        <v>67.5537755</v>
      </c>
      <c r="G25" s="320">
        <v>9.6295981955013977E-3</v>
      </c>
    </row>
    <row r="26" spans="1:7" ht="15.75">
      <c r="A26" s="188">
        <f t="shared" si="0"/>
        <v>19</v>
      </c>
      <c r="B26" s="343" t="s">
        <v>23</v>
      </c>
      <c r="C26" s="190" t="s">
        <v>269</v>
      </c>
      <c r="D26" s="191" t="s">
        <v>303</v>
      </c>
      <c r="E26" s="192">
        <v>10375</v>
      </c>
      <c r="F26" s="193">
        <v>62.639062500000001</v>
      </c>
      <c r="G26" s="320">
        <v>8.9290198623746698E-3</v>
      </c>
    </row>
    <row r="27" spans="1:7" ht="15.75">
      <c r="A27" s="188">
        <f t="shared" si="0"/>
        <v>20</v>
      </c>
      <c r="B27" s="343" t="s">
        <v>27</v>
      </c>
      <c r="C27" s="190" t="s">
        <v>270</v>
      </c>
      <c r="D27" s="191" t="s">
        <v>311</v>
      </c>
      <c r="E27" s="192">
        <v>3503</v>
      </c>
      <c r="F27" s="193">
        <v>61.530194999999999</v>
      </c>
      <c r="G27" s="320">
        <v>8.7709539600913811E-3</v>
      </c>
    </row>
    <row r="28" spans="1:7" ht="15.75">
      <c r="A28" s="188">
        <f t="shared" si="0"/>
        <v>21</v>
      </c>
      <c r="B28" s="343" t="s">
        <v>24</v>
      </c>
      <c r="C28" s="190" t="s">
        <v>271</v>
      </c>
      <c r="D28" s="191" t="s">
        <v>312</v>
      </c>
      <c r="E28" s="192">
        <v>17505</v>
      </c>
      <c r="F28" s="193">
        <v>60.619815000000003</v>
      </c>
      <c r="G28" s="320">
        <v>8.6411818853208075E-3</v>
      </c>
    </row>
    <row r="29" spans="1:7" ht="15.75">
      <c r="A29" s="188">
        <f t="shared" si="0"/>
        <v>22</v>
      </c>
      <c r="B29" s="343" t="s">
        <v>25</v>
      </c>
      <c r="C29" s="190" t="s">
        <v>272</v>
      </c>
      <c r="D29" s="191" t="s">
        <v>313</v>
      </c>
      <c r="E29" s="192">
        <v>35420</v>
      </c>
      <c r="F29" s="193">
        <v>58.566969999999998</v>
      </c>
      <c r="G29" s="320">
        <v>8.3485546803817728E-3</v>
      </c>
    </row>
    <row r="30" spans="1:7" ht="15.75">
      <c r="A30" s="188">
        <f t="shared" si="0"/>
        <v>23</v>
      </c>
      <c r="B30" s="343" t="s">
        <v>26</v>
      </c>
      <c r="C30" s="190" t="s">
        <v>273</v>
      </c>
      <c r="D30" s="191" t="s">
        <v>314</v>
      </c>
      <c r="E30" s="192">
        <v>1760</v>
      </c>
      <c r="F30" s="193">
        <v>58.308799999999998</v>
      </c>
      <c r="G30" s="320">
        <v>8.3117532825660052E-3</v>
      </c>
    </row>
    <row r="31" spans="1:7" ht="15.75">
      <c r="A31" s="188">
        <f t="shared" si="0"/>
        <v>24</v>
      </c>
      <c r="B31" s="343" t="s">
        <v>32</v>
      </c>
      <c r="C31" s="190" t="s">
        <v>274</v>
      </c>
      <c r="D31" s="191" t="s">
        <v>304</v>
      </c>
      <c r="E31" s="192">
        <v>34140</v>
      </c>
      <c r="F31" s="193">
        <v>55.392150000000001</v>
      </c>
      <c r="G31" s="320">
        <v>7.8959931363857348E-3</v>
      </c>
    </row>
    <row r="32" spans="1:7" ht="15.75">
      <c r="A32" s="188">
        <f t="shared" si="0"/>
        <v>25</v>
      </c>
      <c r="B32" s="343" t="s">
        <v>31</v>
      </c>
      <c r="C32" s="344" t="s">
        <v>275</v>
      </c>
      <c r="D32" s="191" t="s">
        <v>314</v>
      </c>
      <c r="E32" s="345">
        <v>2709</v>
      </c>
      <c r="F32" s="193">
        <v>54.077058000000001</v>
      </c>
      <c r="G32" s="346">
        <v>7.7085305192871783E-3</v>
      </c>
    </row>
    <row r="33" spans="1:7" ht="15.75">
      <c r="A33" s="188">
        <f t="shared" si="0"/>
        <v>26</v>
      </c>
      <c r="B33" s="343" t="s">
        <v>34</v>
      </c>
      <c r="C33" s="190" t="s">
        <v>276</v>
      </c>
      <c r="D33" s="191" t="s">
        <v>308</v>
      </c>
      <c r="E33" s="192">
        <v>3666</v>
      </c>
      <c r="F33" s="193">
        <v>52.713414</v>
      </c>
      <c r="G33" s="320">
        <v>7.5141469529429652E-3</v>
      </c>
    </row>
    <row r="34" spans="1:7" ht="15.75">
      <c r="A34" s="188">
        <f t="shared" si="0"/>
        <v>27</v>
      </c>
      <c r="B34" s="343" t="s">
        <v>30</v>
      </c>
      <c r="C34" s="190" t="s">
        <v>277</v>
      </c>
      <c r="D34" s="191" t="s">
        <v>311</v>
      </c>
      <c r="E34" s="192">
        <v>14063</v>
      </c>
      <c r="F34" s="193">
        <v>51.090879000000001</v>
      </c>
      <c r="G34" s="320">
        <v>7.2828592122875548E-3</v>
      </c>
    </row>
    <row r="35" spans="1:7" ht="15.75">
      <c r="A35" s="188">
        <f t="shared" si="0"/>
        <v>28</v>
      </c>
      <c r="B35" s="343" t="s">
        <v>28</v>
      </c>
      <c r="C35" s="190" t="s">
        <v>278</v>
      </c>
      <c r="D35" s="191" t="s">
        <v>305</v>
      </c>
      <c r="E35" s="192">
        <v>14349</v>
      </c>
      <c r="F35" s="193">
        <v>50.3147685</v>
      </c>
      <c r="G35" s="320">
        <v>7.1722268721260531E-3</v>
      </c>
    </row>
    <row r="36" spans="1:7" ht="15.75">
      <c r="A36" s="188">
        <f t="shared" si="0"/>
        <v>29</v>
      </c>
      <c r="B36" s="343" t="s">
        <v>33</v>
      </c>
      <c r="C36" s="190" t="s">
        <v>279</v>
      </c>
      <c r="D36" s="191" t="s">
        <v>308</v>
      </c>
      <c r="E36" s="192">
        <v>2645</v>
      </c>
      <c r="F36" s="193">
        <v>49.725999999999999</v>
      </c>
      <c r="G36" s="320">
        <v>7.0882996002126115E-3</v>
      </c>
    </row>
    <row r="37" spans="1:7" ht="15.75">
      <c r="A37" s="188">
        <f t="shared" si="0"/>
        <v>30</v>
      </c>
      <c r="B37" s="343" t="s">
        <v>29</v>
      </c>
      <c r="C37" s="190" t="s">
        <v>280</v>
      </c>
      <c r="D37" s="191" t="s">
        <v>315</v>
      </c>
      <c r="E37" s="192">
        <v>21895</v>
      </c>
      <c r="F37" s="193">
        <v>49.21996</v>
      </c>
      <c r="G37" s="320">
        <v>7.0161650402300758E-3</v>
      </c>
    </row>
    <row r="38" spans="1:7" ht="15.75">
      <c r="A38" s="188">
        <f t="shared" si="0"/>
        <v>31</v>
      </c>
      <c r="B38" s="343" t="s">
        <v>35</v>
      </c>
      <c r="C38" s="190" t="s">
        <v>281</v>
      </c>
      <c r="D38" s="191" t="s">
        <v>301</v>
      </c>
      <c r="E38" s="192">
        <v>1255</v>
      </c>
      <c r="F38" s="193">
        <v>48.583559999999999</v>
      </c>
      <c r="G38" s="320">
        <v>6.9254480337229106E-3</v>
      </c>
    </row>
    <row r="39" spans="1:7" ht="15.75">
      <c r="A39" s="188">
        <f t="shared" si="0"/>
        <v>32</v>
      </c>
      <c r="B39" s="343" t="s">
        <v>36</v>
      </c>
      <c r="C39" s="190" t="s">
        <v>282</v>
      </c>
      <c r="D39" s="191" t="s">
        <v>313</v>
      </c>
      <c r="E39" s="192">
        <v>44882</v>
      </c>
      <c r="F39" s="193">
        <v>47.597360999999999</v>
      </c>
      <c r="G39" s="320">
        <v>6.7848681765570401E-3</v>
      </c>
    </row>
    <row r="40" spans="1:7" ht="15.75">
      <c r="A40" s="188">
        <f t="shared" si="0"/>
        <v>33</v>
      </c>
      <c r="B40" s="343" t="s">
        <v>38</v>
      </c>
      <c r="C40" s="190" t="s">
        <v>283</v>
      </c>
      <c r="D40" s="191" t="s">
        <v>313</v>
      </c>
      <c r="E40" s="192">
        <v>39233</v>
      </c>
      <c r="F40" s="193">
        <v>44.725619999999999</v>
      </c>
      <c r="G40" s="320">
        <v>6.3755096803535614E-3</v>
      </c>
    </row>
    <row r="41" spans="1:7" ht="15.75">
      <c r="A41" s="188">
        <f t="shared" si="0"/>
        <v>34</v>
      </c>
      <c r="B41" s="343" t="s">
        <v>42</v>
      </c>
      <c r="C41" s="190" t="s">
        <v>284</v>
      </c>
      <c r="D41" s="191" t="s">
        <v>305</v>
      </c>
      <c r="E41" s="192">
        <v>7262</v>
      </c>
      <c r="F41" s="193">
        <v>44.15296</v>
      </c>
      <c r="G41" s="320">
        <v>6.2938786292121513E-3</v>
      </c>
    </row>
    <row r="42" spans="1:7" ht="15.75">
      <c r="A42" s="188">
        <f t="shared" si="0"/>
        <v>35</v>
      </c>
      <c r="B42" s="343" t="s">
        <v>37</v>
      </c>
      <c r="C42" s="190" t="s">
        <v>285</v>
      </c>
      <c r="D42" s="191" t="s">
        <v>316</v>
      </c>
      <c r="E42" s="192">
        <v>12448</v>
      </c>
      <c r="F42" s="193">
        <v>43.431072</v>
      </c>
      <c r="G42" s="320">
        <v>6.1909755519125838E-3</v>
      </c>
    </row>
    <row r="43" spans="1:7" ht="15.75">
      <c r="A43" s="188">
        <f t="shared" si="0"/>
        <v>36</v>
      </c>
      <c r="B43" s="343" t="s">
        <v>41</v>
      </c>
      <c r="C43" s="190" t="s">
        <v>286</v>
      </c>
      <c r="D43" s="191" t="s">
        <v>314</v>
      </c>
      <c r="E43" s="192">
        <v>21027</v>
      </c>
      <c r="F43" s="193">
        <v>42.621729000000002</v>
      </c>
      <c r="G43" s="320">
        <v>6.075606013575801E-3</v>
      </c>
    </row>
    <row r="44" spans="1:7" ht="15.75">
      <c r="A44" s="188">
        <f t="shared" si="0"/>
        <v>37</v>
      </c>
      <c r="B44" s="343" t="s">
        <v>40</v>
      </c>
      <c r="C44" s="190" t="s">
        <v>287</v>
      </c>
      <c r="D44" s="191" t="s">
        <v>317</v>
      </c>
      <c r="E44" s="192">
        <v>35645</v>
      </c>
      <c r="F44" s="193">
        <v>41.544247499999997</v>
      </c>
      <c r="G44" s="320">
        <v>5.9220140961546031E-3</v>
      </c>
    </row>
    <row r="45" spans="1:7" ht="15.75">
      <c r="A45" s="188">
        <f t="shared" si="0"/>
        <v>38</v>
      </c>
      <c r="B45" s="343" t="s">
        <v>39</v>
      </c>
      <c r="C45" s="190" t="s">
        <v>288</v>
      </c>
      <c r="D45" s="191" t="s">
        <v>310</v>
      </c>
      <c r="E45" s="192">
        <v>10630</v>
      </c>
      <c r="F45" s="193">
        <v>41.281604999999999</v>
      </c>
      <c r="G45" s="320">
        <v>5.8845751562087226E-3</v>
      </c>
    </row>
    <row r="46" spans="1:7" ht="15.75">
      <c r="A46" s="188">
        <f t="shared" si="0"/>
        <v>39</v>
      </c>
      <c r="B46" s="343" t="s">
        <v>43</v>
      </c>
      <c r="C46" s="190" t="s">
        <v>289</v>
      </c>
      <c r="D46" s="191" t="s">
        <v>307</v>
      </c>
      <c r="E46" s="192">
        <v>12098</v>
      </c>
      <c r="F46" s="193">
        <v>40.709769999999999</v>
      </c>
      <c r="G46" s="320">
        <v>5.8030617064663836E-3</v>
      </c>
    </row>
    <row r="47" spans="1:7" ht="15.75">
      <c r="A47" s="188">
        <f t="shared" si="0"/>
        <v>40</v>
      </c>
      <c r="B47" s="343" t="s">
        <v>44</v>
      </c>
      <c r="C47" s="190" t="s">
        <v>290</v>
      </c>
      <c r="D47" s="191" t="s">
        <v>311</v>
      </c>
      <c r="E47" s="192">
        <v>6577</v>
      </c>
      <c r="F47" s="193">
        <v>37.255416500000003</v>
      </c>
      <c r="G47" s="320">
        <v>5.3106534586072549E-3</v>
      </c>
    </row>
    <row r="48" spans="1:7" ht="15.75">
      <c r="A48" s="188">
        <f t="shared" si="0"/>
        <v>41</v>
      </c>
      <c r="B48" s="343" t="s">
        <v>45</v>
      </c>
      <c r="C48" s="190" t="s">
        <v>291</v>
      </c>
      <c r="D48" s="191" t="s">
        <v>314</v>
      </c>
      <c r="E48" s="192">
        <v>2586</v>
      </c>
      <c r="F48" s="193">
        <v>35.662233000000001</v>
      </c>
      <c r="G48" s="320">
        <v>5.0835496906364679E-3</v>
      </c>
    </row>
    <row r="49" spans="1:7" ht="15.75">
      <c r="A49" s="188">
        <f t="shared" si="0"/>
        <v>42</v>
      </c>
      <c r="B49" s="343" t="s">
        <v>71</v>
      </c>
      <c r="C49" s="190" t="s">
        <v>322</v>
      </c>
      <c r="D49" s="191" t="s">
        <v>303</v>
      </c>
      <c r="E49" s="192">
        <v>9684</v>
      </c>
      <c r="F49" s="193">
        <v>35.259444000000002</v>
      </c>
      <c r="G49" s="320">
        <v>5.0261332664786823E-3</v>
      </c>
    </row>
    <row r="50" spans="1:7" ht="15.75">
      <c r="A50" s="188">
        <f t="shared" si="0"/>
        <v>43</v>
      </c>
      <c r="B50" s="343" t="s">
        <v>46</v>
      </c>
      <c r="C50" s="190" t="s">
        <v>292</v>
      </c>
      <c r="D50" s="191" t="s">
        <v>303</v>
      </c>
      <c r="E50" s="192">
        <v>4663</v>
      </c>
      <c r="F50" s="193">
        <v>33.837059500000002</v>
      </c>
      <c r="G50" s="320">
        <v>4.8233764092470814E-3</v>
      </c>
    </row>
    <row r="51" spans="1:7" ht="15.75">
      <c r="A51" s="188">
        <f t="shared" si="0"/>
        <v>44</v>
      </c>
      <c r="B51" s="343" t="s">
        <v>75</v>
      </c>
      <c r="C51" s="190" t="s">
        <v>323</v>
      </c>
      <c r="D51" s="191" t="s">
        <v>303</v>
      </c>
      <c r="E51" s="192">
        <v>7282</v>
      </c>
      <c r="F51" s="193">
        <v>29.972712000000001</v>
      </c>
      <c r="G51" s="320">
        <v>4.2725246850116184E-3</v>
      </c>
    </row>
    <row r="52" spans="1:7" ht="15.75">
      <c r="A52" s="188">
        <f t="shared" si="0"/>
        <v>45</v>
      </c>
      <c r="B52" s="343" t="s">
        <v>73</v>
      </c>
      <c r="C52" s="190" t="s">
        <v>324</v>
      </c>
      <c r="D52" s="191" t="s">
        <v>372</v>
      </c>
      <c r="E52" s="192">
        <v>11550</v>
      </c>
      <c r="F52" s="193">
        <v>29.949149999999999</v>
      </c>
      <c r="G52" s="320">
        <v>4.2691659890541677E-3</v>
      </c>
    </row>
    <row r="53" spans="1:7" ht="15.75">
      <c r="A53" s="188">
        <f t="shared" si="0"/>
        <v>46</v>
      </c>
      <c r="B53" s="343" t="s">
        <v>72</v>
      </c>
      <c r="C53" s="190" t="s">
        <v>325</v>
      </c>
      <c r="D53" s="191" t="s">
        <v>301</v>
      </c>
      <c r="E53" s="192">
        <v>2522</v>
      </c>
      <c r="F53" s="193">
        <v>29.652415000000001</v>
      </c>
      <c r="G53" s="320">
        <v>4.2268672603836717E-3</v>
      </c>
    </row>
    <row r="54" spans="1:7" ht="15.75">
      <c r="A54" s="188">
        <f t="shared" si="0"/>
        <v>47</v>
      </c>
      <c r="B54" s="343" t="s">
        <v>74</v>
      </c>
      <c r="C54" s="190" t="s">
        <v>326</v>
      </c>
      <c r="D54" s="191" t="s">
        <v>373</v>
      </c>
      <c r="E54" s="192">
        <v>14857</v>
      </c>
      <c r="F54" s="193">
        <v>28.124300999999999</v>
      </c>
      <c r="G54" s="320">
        <v>4.0090389642150823E-3</v>
      </c>
    </row>
    <row r="55" spans="1:7" ht="15.75">
      <c r="A55" s="188">
        <f t="shared" si="0"/>
        <v>48</v>
      </c>
      <c r="B55" s="343" t="s">
        <v>48</v>
      </c>
      <c r="C55" s="190" t="s">
        <v>293</v>
      </c>
      <c r="D55" s="191" t="s">
        <v>318</v>
      </c>
      <c r="E55" s="192">
        <v>31396</v>
      </c>
      <c r="F55" s="193">
        <v>27.424406000000001</v>
      </c>
      <c r="G55" s="320">
        <v>3.9092709263940061E-3</v>
      </c>
    </row>
    <row r="56" spans="1:7" ht="15.75">
      <c r="A56" s="188">
        <f t="shared" si="0"/>
        <v>49</v>
      </c>
      <c r="B56" s="343" t="s">
        <v>47</v>
      </c>
      <c r="C56" s="190" t="s">
        <v>294</v>
      </c>
      <c r="D56" s="191" t="s">
        <v>303</v>
      </c>
      <c r="E56" s="192">
        <v>3688</v>
      </c>
      <c r="F56" s="193">
        <v>27.232192000000001</v>
      </c>
      <c r="G56" s="320">
        <v>3.881871368429254E-3</v>
      </c>
    </row>
    <row r="57" spans="1:7" ht="15.75">
      <c r="A57" s="188">
        <f t="shared" si="0"/>
        <v>50</v>
      </c>
      <c r="B57" s="343" t="s">
        <v>49</v>
      </c>
      <c r="C57" s="190" t="s">
        <v>295</v>
      </c>
      <c r="D57" s="191" t="s">
        <v>302</v>
      </c>
      <c r="E57" s="192">
        <v>7162</v>
      </c>
      <c r="F57" s="193">
        <v>24.175331</v>
      </c>
      <c r="G57" s="320">
        <v>3.4461245437458787E-3</v>
      </c>
    </row>
    <row r="58" spans="1:7" ht="15.75">
      <c r="A58" s="188">
        <f t="shared" si="0"/>
        <v>51</v>
      </c>
      <c r="B58" s="343" t="s">
        <v>78</v>
      </c>
      <c r="C58" s="190" t="s">
        <v>327</v>
      </c>
      <c r="D58" s="191" t="s">
        <v>301</v>
      </c>
      <c r="E58" s="192">
        <v>1847</v>
      </c>
      <c r="F58" s="193">
        <v>23.745031999999998</v>
      </c>
      <c r="G58" s="320">
        <v>3.384786647480909E-3</v>
      </c>
    </row>
    <row r="59" spans="1:7" ht="15.75">
      <c r="A59" s="188">
        <f t="shared" si="0"/>
        <v>52</v>
      </c>
      <c r="B59" s="343" t="s">
        <v>77</v>
      </c>
      <c r="C59" s="190" t="s">
        <v>328</v>
      </c>
      <c r="D59" s="191" t="s">
        <v>311</v>
      </c>
      <c r="E59" s="192">
        <v>1158</v>
      </c>
      <c r="F59" s="193">
        <v>23.2179</v>
      </c>
      <c r="G59" s="320">
        <v>3.3096454830023811E-3</v>
      </c>
    </row>
    <row r="60" spans="1:7" ht="15.75">
      <c r="A60" s="188">
        <f t="shared" si="0"/>
        <v>53</v>
      </c>
      <c r="B60" s="343" t="s">
        <v>81</v>
      </c>
      <c r="C60" s="190" t="s">
        <v>1150</v>
      </c>
      <c r="D60" s="191" t="s">
        <v>303</v>
      </c>
      <c r="E60" s="192">
        <v>4745</v>
      </c>
      <c r="F60" s="193">
        <v>22.99427</v>
      </c>
      <c r="G60" s="320">
        <v>3.2777676637610275E-3</v>
      </c>
    </row>
    <row r="61" spans="1:7" ht="15.75">
      <c r="A61" s="188">
        <f t="shared" si="0"/>
        <v>54</v>
      </c>
      <c r="B61" s="343" t="s">
        <v>51</v>
      </c>
      <c r="C61" s="190" t="s">
        <v>296</v>
      </c>
      <c r="D61" s="191" t="s">
        <v>311</v>
      </c>
      <c r="E61" s="192">
        <v>4253</v>
      </c>
      <c r="F61" s="193">
        <v>22.375032999999998</v>
      </c>
      <c r="G61" s="320">
        <v>3.189497193995978E-3</v>
      </c>
    </row>
    <row r="62" spans="1:7" ht="15.75">
      <c r="A62" s="188">
        <f t="shared" si="0"/>
        <v>55</v>
      </c>
      <c r="B62" s="343" t="s">
        <v>80</v>
      </c>
      <c r="C62" s="190" t="s">
        <v>330</v>
      </c>
      <c r="D62" s="191" t="s">
        <v>374</v>
      </c>
      <c r="E62" s="192">
        <v>251</v>
      </c>
      <c r="F62" s="193">
        <v>22.334356499999998</v>
      </c>
      <c r="G62" s="320">
        <v>3.183698874833205E-3</v>
      </c>
    </row>
    <row r="63" spans="1:7" ht="15.75">
      <c r="A63" s="188">
        <f t="shared" si="0"/>
        <v>56</v>
      </c>
      <c r="B63" s="343" t="s">
        <v>79</v>
      </c>
      <c r="C63" s="190" t="s">
        <v>331</v>
      </c>
      <c r="D63" s="191" t="s">
        <v>310</v>
      </c>
      <c r="E63" s="192">
        <v>2903</v>
      </c>
      <c r="F63" s="193">
        <v>21.438655000000001</v>
      </c>
      <c r="G63" s="320">
        <v>3.0560191784096071E-3</v>
      </c>
    </row>
    <row r="64" spans="1:7" ht="15.75">
      <c r="A64" s="188">
        <f t="shared" si="0"/>
        <v>57</v>
      </c>
      <c r="B64" s="343" t="s">
        <v>85</v>
      </c>
      <c r="C64" s="190" t="s">
        <v>332</v>
      </c>
      <c r="D64" s="191" t="s">
        <v>301</v>
      </c>
      <c r="E64" s="192">
        <v>2935</v>
      </c>
      <c r="F64" s="193">
        <v>21.173089999999998</v>
      </c>
      <c r="G64" s="320">
        <v>3.0181636444167165E-3</v>
      </c>
    </row>
    <row r="65" spans="1:7" ht="15.75">
      <c r="A65" s="188">
        <f t="shared" si="0"/>
        <v>58</v>
      </c>
      <c r="B65" s="343" t="s">
        <v>88</v>
      </c>
      <c r="C65" s="190" t="s">
        <v>333</v>
      </c>
      <c r="D65" s="191" t="s">
        <v>311</v>
      </c>
      <c r="E65" s="192">
        <v>1760</v>
      </c>
      <c r="F65" s="193">
        <v>21.105039999999999</v>
      </c>
      <c r="G65" s="320">
        <v>3.0084633108327873E-3</v>
      </c>
    </row>
    <row r="66" spans="1:7" ht="15.75">
      <c r="A66" s="188">
        <f t="shared" si="0"/>
        <v>59</v>
      </c>
      <c r="B66" s="343" t="s">
        <v>82</v>
      </c>
      <c r="C66" s="190" t="s">
        <v>334</v>
      </c>
      <c r="D66" s="191" t="s">
        <v>304</v>
      </c>
      <c r="E66" s="192">
        <v>3374</v>
      </c>
      <c r="F66" s="193">
        <v>21.092561</v>
      </c>
      <c r="G66" s="320">
        <v>3.0066844649430909E-3</v>
      </c>
    </row>
    <row r="67" spans="1:7" ht="15.75">
      <c r="A67" s="188">
        <f t="shared" si="0"/>
        <v>60</v>
      </c>
      <c r="B67" s="343" t="s">
        <v>50</v>
      </c>
      <c r="C67" s="190" t="s">
        <v>297</v>
      </c>
      <c r="D67" s="191" t="s">
        <v>318</v>
      </c>
      <c r="E67" s="192">
        <v>10078</v>
      </c>
      <c r="F67" s="193">
        <v>20.438184</v>
      </c>
      <c r="G67" s="320">
        <v>2.9134048883133934E-3</v>
      </c>
    </row>
    <row r="68" spans="1:7" ht="15.75">
      <c r="A68" s="188">
        <f t="shared" si="0"/>
        <v>61</v>
      </c>
      <c r="B68" s="343" t="s">
        <v>76</v>
      </c>
      <c r="C68" s="190" t="s">
        <v>335</v>
      </c>
      <c r="D68" s="191" t="s">
        <v>304</v>
      </c>
      <c r="E68" s="192">
        <v>8348</v>
      </c>
      <c r="F68" s="193">
        <v>20.289814</v>
      </c>
      <c r="G68" s="320">
        <v>2.8922551676102692E-3</v>
      </c>
    </row>
    <row r="69" spans="1:7" ht="15.75">
      <c r="A69" s="188">
        <f t="shared" si="0"/>
        <v>62</v>
      </c>
      <c r="B69" s="343" t="s">
        <v>83</v>
      </c>
      <c r="C69" s="190" t="s">
        <v>336</v>
      </c>
      <c r="D69" s="191" t="s">
        <v>301</v>
      </c>
      <c r="E69" s="192">
        <v>662</v>
      </c>
      <c r="F69" s="193">
        <v>20.104939999999999</v>
      </c>
      <c r="G69" s="320">
        <v>2.8659019057293679E-3</v>
      </c>
    </row>
    <row r="70" spans="1:7" ht="15.75">
      <c r="A70" s="188">
        <f t="shared" si="0"/>
        <v>63</v>
      </c>
      <c r="B70" s="343" t="s">
        <v>84</v>
      </c>
      <c r="C70" s="190" t="s">
        <v>337</v>
      </c>
      <c r="D70" s="191" t="s">
        <v>304</v>
      </c>
      <c r="E70" s="192">
        <v>9086</v>
      </c>
      <c r="F70" s="193">
        <v>19.566700999999998</v>
      </c>
      <c r="G70" s="320">
        <v>2.7891774700514764E-3</v>
      </c>
    </row>
    <row r="71" spans="1:7" ht="15.75">
      <c r="A71" s="188">
        <f t="shared" si="0"/>
        <v>64</v>
      </c>
      <c r="B71" s="343" t="s">
        <v>753</v>
      </c>
      <c r="C71" s="190" t="s">
        <v>1151</v>
      </c>
      <c r="D71" s="191" t="s">
        <v>312</v>
      </c>
      <c r="E71" s="192">
        <v>10983</v>
      </c>
      <c r="F71" s="193">
        <v>19.384995</v>
      </c>
      <c r="G71" s="320">
        <v>2.7632757975430051E-3</v>
      </c>
    </row>
    <row r="72" spans="1:7" ht="15.75">
      <c r="A72" s="188">
        <f t="shared" si="0"/>
        <v>65</v>
      </c>
      <c r="B72" s="343" t="s">
        <v>90</v>
      </c>
      <c r="C72" s="190" t="s">
        <v>338</v>
      </c>
      <c r="D72" s="191" t="s">
        <v>309</v>
      </c>
      <c r="E72" s="192">
        <v>22145</v>
      </c>
      <c r="F72" s="193">
        <v>18.956119999999999</v>
      </c>
      <c r="G72" s="320">
        <v>2.7021408884201886E-3</v>
      </c>
    </row>
    <row r="73" spans="1:7" ht="15.75">
      <c r="A73" s="188">
        <f t="shared" si="0"/>
        <v>66</v>
      </c>
      <c r="B73" s="343" t="s">
        <v>87</v>
      </c>
      <c r="C73" s="190" t="s">
        <v>339</v>
      </c>
      <c r="D73" s="191" t="s">
        <v>301</v>
      </c>
      <c r="E73" s="192">
        <v>15134</v>
      </c>
      <c r="F73" s="193">
        <v>18.819129</v>
      </c>
      <c r="G73" s="320">
        <v>2.682613211741334E-3</v>
      </c>
    </row>
    <row r="74" spans="1:7" ht="15.75">
      <c r="A74" s="188">
        <f t="shared" ref="A74:A137" si="1">+A73+1</f>
        <v>67</v>
      </c>
      <c r="B74" s="343" t="s">
        <v>53</v>
      </c>
      <c r="C74" s="190" t="s">
        <v>298</v>
      </c>
      <c r="D74" s="191" t="s">
        <v>312</v>
      </c>
      <c r="E74" s="192">
        <v>10808</v>
      </c>
      <c r="F74" s="193">
        <v>18.497892</v>
      </c>
      <c r="G74" s="320">
        <v>2.6368217927920218E-3</v>
      </c>
    </row>
    <row r="75" spans="1:7" ht="15.75">
      <c r="A75" s="188">
        <f t="shared" si="1"/>
        <v>68</v>
      </c>
      <c r="B75" s="343" t="s">
        <v>89</v>
      </c>
      <c r="C75" s="190" t="s">
        <v>340</v>
      </c>
      <c r="D75" s="191" t="s">
        <v>375</v>
      </c>
      <c r="E75" s="192">
        <v>3764</v>
      </c>
      <c r="F75" s="193">
        <v>18.398432</v>
      </c>
      <c r="G75" s="320">
        <v>2.6226440532143933E-3</v>
      </c>
    </row>
    <row r="76" spans="1:7" ht="15.75">
      <c r="A76" s="188">
        <f t="shared" si="1"/>
        <v>69</v>
      </c>
      <c r="B76" s="343" t="s">
        <v>86</v>
      </c>
      <c r="C76" s="190" t="s">
        <v>341</v>
      </c>
      <c r="D76" s="191" t="s">
        <v>374</v>
      </c>
      <c r="E76" s="192">
        <v>12722</v>
      </c>
      <c r="F76" s="193">
        <v>18.007991000000001</v>
      </c>
      <c r="G76" s="320">
        <v>2.5669878012696038E-3</v>
      </c>
    </row>
    <row r="77" spans="1:7" ht="15.75">
      <c r="A77" s="188">
        <f t="shared" si="1"/>
        <v>70</v>
      </c>
      <c r="B77" s="343" t="s">
        <v>91</v>
      </c>
      <c r="C77" s="190" t="s">
        <v>342</v>
      </c>
      <c r="D77" s="191" t="s">
        <v>304</v>
      </c>
      <c r="E77" s="192">
        <v>9613</v>
      </c>
      <c r="F77" s="193">
        <v>17.817695499999999</v>
      </c>
      <c r="G77" s="320">
        <v>2.5398617200128714E-3</v>
      </c>
    </row>
    <row r="78" spans="1:7" ht="15.75">
      <c r="A78" s="188">
        <f t="shared" si="1"/>
        <v>71</v>
      </c>
      <c r="B78" s="343" t="s">
        <v>52</v>
      </c>
      <c r="C78" s="190" t="s">
        <v>299</v>
      </c>
      <c r="D78" s="191" t="s">
        <v>313</v>
      </c>
      <c r="E78" s="192">
        <v>3751</v>
      </c>
      <c r="F78" s="193">
        <v>17.610945000000001</v>
      </c>
      <c r="G78" s="320">
        <v>2.5103900253964986E-3</v>
      </c>
    </row>
    <row r="79" spans="1:7" ht="15.75">
      <c r="A79" s="188">
        <f t="shared" si="1"/>
        <v>72</v>
      </c>
      <c r="B79" s="343" t="s">
        <v>747</v>
      </c>
      <c r="C79" s="190" t="s">
        <v>1144</v>
      </c>
      <c r="D79" s="191" t="s">
        <v>302</v>
      </c>
      <c r="E79" s="192">
        <v>6668</v>
      </c>
      <c r="F79" s="193">
        <v>17.370139999999999</v>
      </c>
      <c r="G79" s="320">
        <v>2.4760639588472248E-3</v>
      </c>
    </row>
    <row r="80" spans="1:7" ht="15.75">
      <c r="A80" s="188">
        <f t="shared" si="1"/>
        <v>73</v>
      </c>
      <c r="B80" s="343" t="s">
        <v>96</v>
      </c>
      <c r="C80" s="190" t="s">
        <v>343</v>
      </c>
      <c r="D80" s="191" t="s">
        <v>376</v>
      </c>
      <c r="E80" s="192">
        <v>2164</v>
      </c>
      <c r="F80" s="193">
        <v>16.878118000000001</v>
      </c>
      <c r="G80" s="320">
        <v>2.4059276248188329E-3</v>
      </c>
    </row>
    <row r="81" spans="1:7" ht="15.75">
      <c r="A81" s="188">
        <f t="shared" si="1"/>
        <v>74</v>
      </c>
      <c r="B81" s="343" t="s">
        <v>754</v>
      </c>
      <c r="C81" s="190" t="s">
        <v>1152</v>
      </c>
      <c r="D81" s="191" t="s">
        <v>301</v>
      </c>
      <c r="E81" s="192">
        <v>11105</v>
      </c>
      <c r="F81" s="193">
        <v>16.6741575</v>
      </c>
      <c r="G81" s="320">
        <v>2.3768536367520438E-3</v>
      </c>
    </row>
    <row r="82" spans="1:7" ht="15.75">
      <c r="A82" s="188">
        <f t="shared" si="1"/>
        <v>75</v>
      </c>
      <c r="B82" s="343" t="s">
        <v>93</v>
      </c>
      <c r="C82" s="190" t="s">
        <v>344</v>
      </c>
      <c r="D82" s="191" t="s">
        <v>311</v>
      </c>
      <c r="E82" s="192">
        <v>3882</v>
      </c>
      <c r="F82" s="193">
        <v>16.626605999999999</v>
      </c>
      <c r="G82" s="320">
        <v>2.3700753059303506E-3</v>
      </c>
    </row>
    <row r="83" spans="1:7" ht="15.75">
      <c r="A83" s="188">
        <f t="shared" si="1"/>
        <v>76</v>
      </c>
      <c r="B83" s="343" t="s">
        <v>54</v>
      </c>
      <c r="C83" s="190" t="s">
        <v>300</v>
      </c>
      <c r="D83" s="191" t="s">
        <v>315</v>
      </c>
      <c r="E83" s="192">
        <v>2358</v>
      </c>
      <c r="F83" s="193">
        <v>16.201817999999999</v>
      </c>
      <c r="G83" s="320">
        <v>2.3095229870111712E-3</v>
      </c>
    </row>
    <row r="84" spans="1:7" ht="15.75">
      <c r="A84" s="188">
        <f t="shared" si="1"/>
        <v>77</v>
      </c>
      <c r="B84" s="343" t="s">
        <v>95</v>
      </c>
      <c r="C84" s="190" t="s">
        <v>345</v>
      </c>
      <c r="D84" s="191" t="s">
        <v>377</v>
      </c>
      <c r="E84" s="192">
        <v>12495</v>
      </c>
      <c r="F84" s="193">
        <v>15.8998875</v>
      </c>
      <c r="G84" s="320">
        <v>2.2664836546208321E-3</v>
      </c>
    </row>
    <row r="85" spans="1:7" ht="15.75">
      <c r="A85" s="188">
        <f t="shared" si="1"/>
        <v>78</v>
      </c>
      <c r="B85" s="343" t="s">
        <v>92</v>
      </c>
      <c r="C85" s="190" t="s">
        <v>346</v>
      </c>
      <c r="D85" s="191" t="s">
        <v>303</v>
      </c>
      <c r="E85" s="192">
        <v>3963</v>
      </c>
      <c r="F85" s="193">
        <v>15.887667</v>
      </c>
      <c r="G85" s="320">
        <v>2.2647416571695109E-3</v>
      </c>
    </row>
    <row r="86" spans="1:7" ht="15.75">
      <c r="A86" s="188">
        <f t="shared" si="1"/>
        <v>79</v>
      </c>
      <c r="B86" s="343" t="s">
        <v>97</v>
      </c>
      <c r="C86" s="190" t="s">
        <v>347</v>
      </c>
      <c r="D86" s="191" t="s">
        <v>378</v>
      </c>
      <c r="E86" s="192">
        <v>4867</v>
      </c>
      <c r="F86" s="193">
        <v>15.401621499999999</v>
      </c>
      <c r="G86" s="320">
        <v>2.1954572561854154E-3</v>
      </c>
    </row>
    <row r="87" spans="1:7" ht="15.75">
      <c r="A87" s="188">
        <f t="shared" si="1"/>
        <v>80</v>
      </c>
      <c r="B87" s="343" t="s">
        <v>102</v>
      </c>
      <c r="C87" s="190" t="s">
        <v>348</v>
      </c>
      <c r="D87" s="191" t="s">
        <v>304</v>
      </c>
      <c r="E87" s="192">
        <v>1701</v>
      </c>
      <c r="F87" s="193">
        <v>14.7791385</v>
      </c>
      <c r="G87" s="320">
        <v>2.1067240783702052E-3</v>
      </c>
    </row>
    <row r="88" spans="1:7" ht="15.75">
      <c r="A88" s="188">
        <f t="shared" si="1"/>
        <v>81</v>
      </c>
      <c r="B88" s="343" t="s">
        <v>755</v>
      </c>
      <c r="C88" s="190" t="s">
        <v>1153</v>
      </c>
      <c r="D88" s="191" t="s">
        <v>314</v>
      </c>
      <c r="E88" s="192">
        <v>340</v>
      </c>
      <c r="F88" s="193">
        <v>14.35854</v>
      </c>
      <c r="G88" s="320">
        <v>2.0467689607375781E-3</v>
      </c>
    </row>
    <row r="89" spans="1:7" ht="15.75">
      <c r="A89" s="188">
        <f t="shared" si="1"/>
        <v>82</v>
      </c>
      <c r="B89" s="343" t="s">
        <v>94</v>
      </c>
      <c r="C89" s="190" t="s">
        <v>349</v>
      </c>
      <c r="D89" s="191" t="s">
        <v>303</v>
      </c>
      <c r="E89" s="192">
        <v>5171</v>
      </c>
      <c r="F89" s="193">
        <v>14.297815</v>
      </c>
      <c r="G89" s="320">
        <v>2.0381127850302434E-3</v>
      </c>
    </row>
    <row r="90" spans="1:7" ht="15.75">
      <c r="A90" s="188">
        <f t="shared" si="1"/>
        <v>83</v>
      </c>
      <c r="B90" s="343" t="s">
        <v>756</v>
      </c>
      <c r="C90" s="190" t="s">
        <v>1154</v>
      </c>
      <c r="D90" s="191" t="s">
        <v>301</v>
      </c>
      <c r="E90" s="192">
        <v>1845</v>
      </c>
      <c r="F90" s="193">
        <v>14.234175</v>
      </c>
      <c r="G90" s="320">
        <v>2.0290410843795269E-3</v>
      </c>
    </row>
    <row r="91" spans="1:7" ht="15.75">
      <c r="A91" s="188">
        <f t="shared" si="1"/>
        <v>84</v>
      </c>
      <c r="B91" s="343" t="s">
        <v>757</v>
      </c>
      <c r="C91" s="190" t="s">
        <v>1155</v>
      </c>
      <c r="D91" s="191" t="s">
        <v>304</v>
      </c>
      <c r="E91" s="192">
        <v>1655</v>
      </c>
      <c r="F91" s="193">
        <v>14.0931525</v>
      </c>
      <c r="G91" s="320">
        <v>2.0089387288638816E-3</v>
      </c>
    </row>
    <row r="92" spans="1:7" ht="15.75">
      <c r="A92" s="188">
        <f t="shared" si="1"/>
        <v>85</v>
      </c>
      <c r="B92" s="343" t="s">
        <v>98</v>
      </c>
      <c r="C92" s="190" t="s">
        <v>350</v>
      </c>
      <c r="D92" s="191" t="s">
        <v>313</v>
      </c>
      <c r="E92" s="192">
        <v>15221</v>
      </c>
      <c r="F92" s="193">
        <v>14.0718145</v>
      </c>
      <c r="G92" s="320">
        <v>2.0058970577688942E-3</v>
      </c>
    </row>
    <row r="93" spans="1:7" ht="15.75">
      <c r="A93" s="188">
        <f t="shared" si="1"/>
        <v>86</v>
      </c>
      <c r="B93" s="343" t="s">
        <v>105</v>
      </c>
      <c r="C93" s="190" t="s">
        <v>351</v>
      </c>
      <c r="D93" s="191" t="s">
        <v>316</v>
      </c>
      <c r="E93" s="192">
        <v>8314</v>
      </c>
      <c r="F93" s="193">
        <v>13.984147999999999</v>
      </c>
      <c r="G93" s="320">
        <v>1.9934004480093711E-3</v>
      </c>
    </row>
    <row r="94" spans="1:7" ht="15.75">
      <c r="A94" s="188">
        <f t="shared" si="1"/>
        <v>87</v>
      </c>
      <c r="B94" s="343" t="s">
        <v>99</v>
      </c>
      <c r="C94" s="190" t="s">
        <v>352</v>
      </c>
      <c r="D94" s="191" t="s">
        <v>302</v>
      </c>
      <c r="E94" s="192">
        <v>4588</v>
      </c>
      <c r="F94" s="193">
        <v>13.704356000000001</v>
      </c>
      <c r="G94" s="320">
        <v>1.9535168957079056E-3</v>
      </c>
    </row>
    <row r="95" spans="1:7" ht="15.75">
      <c r="A95" s="188">
        <f t="shared" si="1"/>
        <v>88</v>
      </c>
      <c r="B95" s="343" t="s">
        <v>103</v>
      </c>
      <c r="C95" s="190" t="s">
        <v>353</v>
      </c>
      <c r="D95" s="191" t="s">
        <v>379</v>
      </c>
      <c r="E95" s="192">
        <v>1501</v>
      </c>
      <c r="F95" s="193">
        <v>13.6418385</v>
      </c>
      <c r="G95" s="320">
        <v>1.9446052042335E-3</v>
      </c>
    </row>
    <row r="96" spans="1:7" ht="15.75">
      <c r="A96" s="188">
        <f t="shared" si="1"/>
        <v>89</v>
      </c>
      <c r="B96" s="343" t="s">
        <v>758</v>
      </c>
      <c r="C96" s="190" t="s">
        <v>1156</v>
      </c>
      <c r="D96" s="191" t="s">
        <v>304</v>
      </c>
      <c r="E96" s="192">
        <v>5415</v>
      </c>
      <c r="F96" s="193">
        <v>13.5347925</v>
      </c>
      <c r="G96" s="320">
        <v>1.9293461019730253E-3</v>
      </c>
    </row>
    <row r="97" spans="1:7" ht="15.75">
      <c r="A97" s="188">
        <f t="shared" si="1"/>
        <v>90</v>
      </c>
      <c r="B97" s="343" t="s">
        <v>108</v>
      </c>
      <c r="C97" s="190" t="s">
        <v>354</v>
      </c>
      <c r="D97" s="191" t="s">
        <v>377</v>
      </c>
      <c r="E97" s="192">
        <v>1330</v>
      </c>
      <c r="F97" s="193">
        <v>13.353865000000001</v>
      </c>
      <c r="G97" s="320">
        <v>1.9035554024211317E-3</v>
      </c>
    </row>
    <row r="98" spans="1:7" ht="15.75">
      <c r="A98" s="188">
        <f t="shared" si="1"/>
        <v>91</v>
      </c>
      <c r="B98" s="343" t="s">
        <v>759</v>
      </c>
      <c r="C98" s="190" t="s">
        <v>1157</v>
      </c>
      <c r="D98" s="191" t="s">
        <v>301</v>
      </c>
      <c r="E98" s="192">
        <v>6362</v>
      </c>
      <c r="F98" s="193">
        <v>13.331571</v>
      </c>
      <c r="G98" s="320">
        <v>1.900377456250373E-3</v>
      </c>
    </row>
    <row r="99" spans="1:7" ht="15.75">
      <c r="A99" s="188">
        <f t="shared" si="1"/>
        <v>92</v>
      </c>
      <c r="B99" s="343" t="s">
        <v>760</v>
      </c>
      <c r="C99" s="190" t="s">
        <v>1158</v>
      </c>
      <c r="D99" s="191" t="s">
        <v>303</v>
      </c>
      <c r="E99" s="192">
        <v>2851</v>
      </c>
      <c r="F99" s="193">
        <v>13.298489500000001</v>
      </c>
      <c r="G99" s="320">
        <v>1.8956617826947999E-3</v>
      </c>
    </row>
    <row r="100" spans="1:7" ht="15.75">
      <c r="A100" s="188">
        <f t="shared" si="1"/>
        <v>93</v>
      </c>
      <c r="B100" s="343" t="s">
        <v>101</v>
      </c>
      <c r="C100" s="190" t="s">
        <v>355</v>
      </c>
      <c r="D100" s="191" t="s">
        <v>305</v>
      </c>
      <c r="E100" s="192">
        <v>457</v>
      </c>
      <c r="F100" s="193">
        <v>13.253914</v>
      </c>
      <c r="G100" s="320">
        <v>1.8893076721926627E-3</v>
      </c>
    </row>
    <row r="101" spans="1:7" ht="15.75">
      <c r="A101" s="188">
        <f t="shared" si="1"/>
        <v>94</v>
      </c>
      <c r="B101" s="343" t="s">
        <v>109</v>
      </c>
      <c r="C101" s="190" t="s">
        <v>356</v>
      </c>
      <c r="D101" s="191" t="s">
        <v>380</v>
      </c>
      <c r="E101" s="192">
        <v>6108</v>
      </c>
      <c r="F101" s="193">
        <v>13.153578</v>
      </c>
      <c r="G101" s="320">
        <v>1.8750050613112941E-3</v>
      </c>
    </row>
    <row r="102" spans="1:7" ht="15.75">
      <c r="A102" s="188">
        <f t="shared" si="1"/>
        <v>95</v>
      </c>
      <c r="B102" s="343" t="s">
        <v>100</v>
      </c>
      <c r="C102" s="190" t="s">
        <v>357</v>
      </c>
      <c r="D102" s="191" t="s">
        <v>310</v>
      </c>
      <c r="E102" s="192">
        <v>16235</v>
      </c>
      <c r="F102" s="193">
        <v>13.0285875</v>
      </c>
      <c r="G102" s="320">
        <v>1.8571880217106752E-3</v>
      </c>
    </row>
    <row r="103" spans="1:7" ht="15.75">
      <c r="A103" s="188">
        <f t="shared" si="1"/>
        <v>96</v>
      </c>
      <c r="B103" s="343" t="s">
        <v>106</v>
      </c>
      <c r="C103" s="190" t="s">
        <v>1159</v>
      </c>
      <c r="D103" s="191" t="s">
        <v>315</v>
      </c>
      <c r="E103" s="192">
        <v>10366</v>
      </c>
      <c r="F103" s="193">
        <v>12.952317000000001</v>
      </c>
      <c r="G103" s="320">
        <v>1.8463158792769781E-3</v>
      </c>
    </row>
    <row r="104" spans="1:7" ht="15.75">
      <c r="A104" s="188">
        <f t="shared" si="1"/>
        <v>97</v>
      </c>
      <c r="B104" s="343" t="s">
        <v>761</v>
      </c>
      <c r="C104" s="190" t="s">
        <v>1160</v>
      </c>
      <c r="D104" s="191" t="s">
        <v>311</v>
      </c>
      <c r="E104" s="192">
        <v>1430</v>
      </c>
      <c r="F104" s="193">
        <v>12.458159999999999</v>
      </c>
      <c r="G104" s="320">
        <v>1.7758752070825073E-3</v>
      </c>
    </row>
    <row r="105" spans="1:7" ht="15.75">
      <c r="A105" s="188">
        <f t="shared" si="1"/>
        <v>98</v>
      </c>
      <c r="B105" s="343" t="s">
        <v>107</v>
      </c>
      <c r="C105" s="190" t="s">
        <v>359</v>
      </c>
      <c r="D105" s="191" t="s">
        <v>303</v>
      </c>
      <c r="E105" s="192">
        <v>6239</v>
      </c>
      <c r="F105" s="193">
        <v>12.2066035</v>
      </c>
      <c r="G105" s="320">
        <v>1.7400165448458326E-3</v>
      </c>
    </row>
    <row r="106" spans="1:7" ht="15.75">
      <c r="A106" s="188">
        <f t="shared" si="1"/>
        <v>99</v>
      </c>
      <c r="B106" s="343" t="s">
        <v>762</v>
      </c>
      <c r="C106" s="190" t="s">
        <v>1161</v>
      </c>
      <c r="D106" s="191" t="s">
        <v>302</v>
      </c>
      <c r="E106" s="192">
        <v>3970</v>
      </c>
      <c r="F106" s="193">
        <v>12.05292</v>
      </c>
      <c r="G106" s="320">
        <v>1.7181093998591198E-3</v>
      </c>
    </row>
    <row r="107" spans="1:7" ht="15.75">
      <c r="A107" s="188">
        <f t="shared" si="1"/>
        <v>100</v>
      </c>
      <c r="B107" s="343" t="s">
        <v>104</v>
      </c>
      <c r="C107" s="190" t="s">
        <v>360</v>
      </c>
      <c r="D107" s="191" t="s">
        <v>304</v>
      </c>
      <c r="E107" s="192">
        <v>3122</v>
      </c>
      <c r="F107" s="193">
        <v>11.924479</v>
      </c>
      <c r="G107" s="320">
        <v>1.6998005013160859E-3</v>
      </c>
    </row>
    <row r="108" spans="1:7" ht="15.75">
      <c r="A108" s="188">
        <f t="shared" si="1"/>
        <v>101</v>
      </c>
      <c r="B108" s="343" t="s">
        <v>763</v>
      </c>
      <c r="C108" s="190" t="s">
        <v>1162</v>
      </c>
      <c r="D108" s="191" t="s">
        <v>311</v>
      </c>
      <c r="E108" s="192">
        <v>1273</v>
      </c>
      <c r="F108" s="193">
        <v>11.3825295</v>
      </c>
      <c r="G108" s="320">
        <v>1.6225471444366781E-3</v>
      </c>
    </row>
    <row r="109" spans="1:7" ht="15.75">
      <c r="A109" s="188">
        <f t="shared" si="1"/>
        <v>102</v>
      </c>
      <c r="B109" s="343" t="s">
        <v>764</v>
      </c>
      <c r="C109" s="190" t="s">
        <v>1163</v>
      </c>
      <c r="D109" s="191" t="s">
        <v>303</v>
      </c>
      <c r="E109" s="192">
        <v>2360</v>
      </c>
      <c r="F109" s="193">
        <v>10.890219999999999</v>
      </c>
      <c r="G109" s="320">
        <v>1.5523698281025497E-3</v>
      </c>
    </row>
    <row r="110" spans="1:7" ht="15.75">
      <c r="A110" s="188">
        <f t="shared" si="1"/>
        <v>103</v>
      </c>
      <c r="B110" s="343" t="s">
        <v>193</v>
      </c>
      <c r="C110" s="190" t="s">
        <v>405</v>
      </c>
      <c r="D110" s="191" t="s">
        <v>315</v>
      </c>
      <c r="E110" s="192">
        <v>1468</v>
      </c>
      <c r="F110" s="193">
        <v>10.831638</v>
      </c>
      <c r="G110" s="320">
        <v>1.5440191309384977E-3</v>
      </c>
    </row>
    <row r="111" spans="1:7" ht="15.75">
      <c r="A111" s="188">
        <f t="shared" si="1"/>
        <v>104</v>
      </c>
      <c r="B111" s="343" t="s">
        <v>765</v>
      </c>
      <c r="C111" s="190" t="s">
        <v>1164</v>
      </c>
      <c r="D111" s="191" t="s">
        <v>304</v>
      </c>
      <c r="E111" s="192">
        <v>1233</v>
      </c>
      <c r="F111" s="193">
        <v>10.6857945</v>
      </c>
      <c r="G111" s="320">
        <v>1.52322955561083E-3</v>
      </c>
    </row>
    <row r="112" spans="1:7" ht="15.75">
      <c r="A112" s="188">
        <f t="shared" si="1"/>
        <v>105</v>
      </c>
      <c r="B112" s="343" t="s">
        <v>766</v>
      </c>
      <c r="C112" s="190" t="s">
        <v>1165</v>
      </c>
      <c r="D112" s="191" t="s">
        <v>311</v>
      </c>
      <c r="E112" s="192">
        <v>2138</v>
      </c>
      <c r="F112" s="193">
        <v>10.617308</v>
      </c>
      <c r="G112" s="320">
        <v>1.5134670001957561E-3</v>
      </c>
    </row>
    <row r="113" spans="1:7" ht="15.75">
      <c r="A113" s="188">
        <f t="shared" si="1"/>
        <v>106</v>
      </c>
      <c r="B113" s="343" t="s">
        <v>123</v>
      </c>
      <c r="C113" s="190" t="s">
        <v>383</v>
      </c>
      <c r="D113" s="191" t="s">
        <v>303</v>
      </c>
      <c r="E113" s="192">
        <v>3396</v>
      </c>
      <c r="F113" s="193">
        <v>10.541183999999999</v>
      </c>
      <c r="G113" s="320">
        <v>1.502615740919591E-3</v>
      </c>
    </row>
    <row r="114" spans="1:7" ht="15.75">
      <c r="A114" s="188">
        <f t="shared" si="1"/>
        <v>107</v>
      </c>
      <c r="B114" s="343" t="s">
        <v>110</v>
      </c>
      <c r="C114" s="190" t="s">
        <v>361</v>
      </c>
      <c r="D114" s="191" t="s">
        <v>381</v>
      </c>
      <c r="E114" s="192">
        <v>9172</v>
      </c>
      <c r="F114" s="193">
        <v>10.465252</v>
      </c>
      <c r="G114" s="320">
        <v>1.4917918506963004E-3</v>
      </c>
    </row>
    <row r="115" spans="1:7" ht="15.75">
      <c r="A115" s="188">
        <f t="shared" si="1"/>
        <v>108</v>
      </c>
      <c r="B115" s="343" t="s">
        <v>767</v>
      </c>
      <c r="C115" s="190" t="s">
        <v>1166</v>
      </c>
      <c r="D115" s="191" t="s">
        <v>307</v>
      </c>
      <c r="E115" s="192">
        <v>2110</v>
      </c>
      <c r="F115" s="193">
        <v>10.196574999999999</v>
      </c>
      <c r="G115" s="320">
        <v>1.4534927099714016E-3</v>
      </c>
    </row>
    <row r="116" spans="1:7" ht="15.75">
      <c r="A116" s="188">
        <f t="shared" si="1"/>
        <v>109</v>
      </c>
      <c r="B116" s="343" t="s">
        <v>112</v>
      </c>
      <c r="C116" s="190" t="s">
        <v>362</v>
      </c>
      <c r="D116" s="191" t="s">
        <v>375</v>
      </c>
      <c r="E116" s="192">
        <v>3738</v>
      </c>
      <c r="F116" s="193">
        <v>10.150539</v>
      </c>
      <c r="G116" s="320">
        <v>1.4469304093561221E-3</v>
      </c>
    </row>
    <row r="117" spans="1:7" ht="15.75">
      <c r="A117" s="188">
        <f t="shared" si="1"/>
        <v>110</v>
      </c>
      <c r="B117" s="343" t="s">
        <v>194</v>
      </c>
      <c r="C117" s="190" t="s">
        <v>406</v>
      </c>
      <c r="D117" s="191" t="s">
        <v>313</v>
      </c>
      <c r="E117" s="192">
        <v>46485</v>
      </c>
      <c r="F117" s="193">
        <v>10.0175175</v>
      </c>
      <c r="G117" s="320">
        <v>1.4279685735907341E-3</v>
      </c>
    </row>
    <row r="118" spans="1:7" ht="15.75">
      <c r="A118" s="188">
        <f t="shared" si="1"/>
        <v>111</v>
      </c>
      <c r="B118" s="343" t="s">
        <v>768</v>
      </c>
      <c r="C118" s="190" t="s">
        <v>1167</v>
      </c>
      <c r="D118" s="191" t="s">
        <v>375</v>
      </c>
      <c r="E118" s="192">
        <v>4105</v>
      </c>
      <c r="F118" s="193">
        <v>9.938205</v>
      </c>
      <c r="G118" s="320">
        <v>1.4166628027255557E-3</v>
      </c>
    </row>
    <row r="119" spans="1:7" ht="15.75">
      <c r="A119" s="188">
        <f t="shared" si="1"/>
        <v>112</v>
      </c>
      <c r="B119" s="343" t="s">
        <v>111</v>
      </c>
      <c r="C119" s="190" t="s">
        <v>363</v>
      </c>
      <c r="D119" s="191" t="s">
        <v>309</v>
      </c>
      <c r="E119" s="192">
        <v>18383</v>
      </c>
      <c r="F119" s="193">
        <v>9.9268199999999993</v>
      </c>
      <c r="G119" s="320">
        <v>1.415039903418384E-3</v>
      </c>
    </row>
    <row r="120" spans="1:7" ht="15.75">
      <c r="A120" s="188">
        <f t="shared" si="1"/>
        <v>113</v>
      </c>
      <c r="B120" s="343" t="s">
        <v>769</v>
      </c>
      <c r="C120" s="190" t="s">
        <v>1168</v>
      </c>
      <c r="D120" s="191" t="s">
        <v>301</v>
      </c>
      <c r="E120" s="192">
        <v>780</v>
      </c>
      <c r="F120" s="193">
        <v>9.8513999999999999</v>
      </c>
      <c r="G120" s="320">
        <v>1.4042889973360922E-3</v>
      </c>
    </row>
    <row r="121" spans="1:7" ht="15.75">
      <c r="A121" s="188">
        <f t="shared" si="1"/>
        <v>114</v>
      </c>
      <c r="B121" s="343" t="s">
        <v>113</v>
      </c>
      <c r="C121" s="190" t="s">
        <v>364</v>
      </c>
      <c r="D121" s="191" t="s">
        <v>305</v>
      </c>
      <c r="E121" s="192">
        <v>1033</v>
      </c>
      <c r="F121" s="193">
        <v>9.7974885</v>
      </c>
      <c r="G121" s="320">
        <v>1.3966040666379292E-3</v>
      </c>
    </row>
    <row r="122" spans="1:7" ht="15.75">
      <c r="A122" s="188">
        <f t="shared" si="1"/>
        <v>115</v>
      </c>
      <c r="B122" s="343" t="s">
        <v>114</v>
      </c>
      <c r="C122" s="190" t="s">
        <v>365</v>
      </c>
      <c r="D122" s="191" t="s">
        <v>303</v>
      </c>
      <c r="E122" s="192">
        <v>9516</v>
      </c>
      <c r="F122" s="193">
        <v>8.8308479999999996</v>
      </c>
      <c r="G122" s="320">
        <v>1.2588122179129297E-3</v>
      </c>
    </row>
    <row r="123" spans="1:7" ht="15.75">
      <c r="A123" s="188">
        <f t="shared" si="1"/>
        <v>116</v>
      </c>
      <c r="B123" s="343" t="s">
        <v>115</v>
      </c>
      <c r="C123" s="190" t="s">
        <v>1139</v>
      </c>
      <c r="D123" s="191" t="s">
        <v>382</v>
      </c>
      <c r="E123" s="192">
        <v>13979</v>
      </c>
      <c r="F123" s="193">
        <v>8.7997805000000007</v>
      </c>
      <c r="G123" s="320">
        <v>1.2543836343182388E-3</v>
      </c>
    </row>
    <row r="124" spans="1:7" ht="15.75">
      <c r="A124" s="188">
        <f t="shared" si="1"/>
        <v>117</v>
      </c>
      <c r="B124" s="343" t="s">
        <v>770</v>
      </c>
      <c r="C124" s="190" t="s">
        <v>1169</v>
      </c>
      <c r="D124" s="191" t="s">
        <v>374</v>
      </c>
      <c r="E124" s="192">
        <v>5606</v>
      </c>
      <c r="F124" s="193">
        <v>8.7285419999999991</v>
      </c>
      <c r="G124" s="320">
        <v>1.244228789145296E-3</v>
      </c>
    </row>
    <row r="125" spans="1:7" ht="15.75">
      <c r="A125" s="188">
        <f t="shared" si="1"/>
        <v>118</v>
      </c>
      <c r="B125" s="343" t="s">
        <v>771</v>
      </c>
      <c r="C125" s="190" t="s">
        <v>1170</v>
      </c>
      <c r="D125" s="191" t="s">
        <v>317</v>
      </c>
      <c r="E125" s="192">
        <v>6491</v>
      </c>
      <c r="F125" s="193">
        <v>8.6914490000000004</v>
      </c>
      <c r="G125" s="320">
        <v>1.2389412876959399E-3</v>
      </c>
    </row>
    <row r="126" spans="1:7" ht="15.75">
      <c r="A126" s="188">
        <f t="shared" si="1"/>
        <v>119</v>
      </c>
      <c r="B126" s="343" t="s">
        <v>772</v>
      </c>
      <c r="C126" s="190" t="s">
        <v>1171</v>
      </c>
      <c r="D126" s="191" t="s">
        <v>311</v>
      </c>
      <c r="E126" s="192">
        <v>1891</v>
      </c>
      <c r="F126" s="193">
        <v>8.6815809999999995</v>
      </c>
      <c r="G126" s="320">
        <v>1.2375346324159074E-3</v>
      </c>
    </row>
    <row r="127" spans="1:7" ht="15.75">
      <c r="A127" s="188">
        <f t="shared" si="1"/>
        <v>120</v>
      </c>
      <c r="B127" s="343" t="s">
        <v>773</v>
      </c>
      <c r="C127" s="190" t="s">
        <v>1172</v>
      </c>
      <c r="D127" s="191" t="s">
        <v>304</v>
      </c>
      <c r="E127" s="192">
        <v>913</v>
      </c>
      <c r="F127" s="193">
        <v>8.6744129999999995</v>
      </c>
      <c r="G127" s="320">
        <v>1.2365128544419234E-3</v>
      </c>
    </row>
    <row r="128" spans="1:7" ht="15.75">
      <c r="A128" s="188">
        <f t="shared" si="1"/>
        <v>121</v>
      </c>
      <c r="B128" s="343" t="s">
        <v>774</v>
      </c>
      <c r="C128" s="190" t="s">
        <v>1173</v>
      </c>
      <c r="D128" s="191" t="s">
        <v>318</v>
      </c>
      <c r="E128" s="192">
        <v>37450</v>
      </c>
      <c r="F128" s="193">
        <v>8.6509499999999999</v>
      </c>
      <c r="G128" s="320">
        <v>1.2331682706523607E-3</v>
      </c>
    </row>
    <row r="129" spans="1:7" ht="15.75">
      <c r="A129" s="188">
        <f t="shared" si="1"/>
        <v>122</v>
      </c>
      <c r="B129" s="343" t="s">
        <v>775</v>
      </c>
      <c r="C129" s="190" t="s">
        <v>1174</v>
      </c>
      <c r="D129" s="191" t="s">
        <v>303</v>
      </c>
      <c r="E129" s="192">
        <v>36860</v>
      </c>
      <c r="F129" s="193">
        <v>8.55152</v>
      </c>
      <c r="G129" s="320">
        <v>1.2189948074892442E-3</v>
      </c>
    </row>
    <row r="130" spans="1:7" ht="15.75">
      <c r="A130" s="188">
        <f t="shared" si="1"/>
        <v>123</v>
      </c>
      <c r="B130" s="343" t="s">
        <v>116</v>
      </c>
      <c r="C130" s="190" t="s">
        <v>367</v>
      </c>
      <c r="D130" s="191" t="s">
        <v>308</v>
      </c>
      <c r="E130" s="192">
        <v>36144</v>
      </c>
      <c r="F130" s="193">
        <v>8.4757680000000004</v>
      </c>
      <c r="G130" s="320">
        <v>1.2081965757530235E-3</v>
      </c>
    </row>
    <row r="131" spans="1:7" ht="15.75">
      <c r="A131" s="188">
        <f t="shared" si="1"/>
        <v>124</v>
      </c>
      <c r="B131" s="343" t="s">
        <v>776</v>
      </c>
      <c r="C131" s="190" t="s">
        <v>1175</v>
      </c>
      <c r="D131" s="191" t="s">
        <v>304</v>
      </c>
      <c r="E131" s="192">
        <v>914</v>
      </c>
      <c r="F131" s="193">
        <v>8.3589870000000008</v>
      </c>
      <c r="G131" s="320">
        <v>1.191549776983518E-3</v>
      </c>
    </row>
    <row r="132" spans="1:7" ht="15.75">
      <c r="A132" s="188">
        <f t="shared" si="1"/>
        <v>125</v>
      </c>
      <c r="B132" s="343" t="s">
        <v>777</v>
      </c>
      <c r="C132" s="190" t="s">
        <v>1176</v>
      </c>
      <c r="D132" s="191" t="s">
        <v>373</v>
      </c>
      <c r="E132" s="192">
        <v>2512</v>
      </c>
      <c r="F132" s="193">
        <v>8.2720160000000007</v>
      </c>
      <c r="G132" s="320">
        <v>1.1791523087670902E-3</v>
      </c>
    </row>
    <row r="133" spans="1:7" ht="15.75">
      <c r="A133" s="188">
        <f t="shared" si="1"/>
        <v>126</v>
      </c>
      <c r="B133" s="343" t="s">
        <v>778</v>
      </c>
      <c r="C133" s="190" t="s">
        <v>1177</v>
      </c>
      <c r="D133" s="191" t="s">
        <v>315</v>
      </c>
      <c r="E133" s="192">
        <v>10366</v>
      </c>
      <c r="F133" s="193">
        <v>8.1891400000000001</v>
      </c>
      <c r="G133" s="320">
        <v>1.1673385711315027E-3</v>
      </c>
    </row>
    <row r="134" spans="1:7" ht="15.75">
      <c r="A134" s="188">
        <f t="shared" si="1"/>
        <v>127</v>
      </c>
      <c r="B134" s="343" t="s">
        <v>779</v>
      </c>
      <c r="C134" s="190" t="s">
        <v>1178</v>
      </c>
      <c r="D134" s="191" t="s">
        <v>378</v>
      </c>
      <c r="E134" s="192">
        <v>4122</v>
      </c>
      <c r="F134" s="193">
        <v>7.9266059999999996</v>
      </c>
      <c r="G134" s="320">
        <v>1.1299150975514398E-3</v>
      </c>
    </row>
    <row r="135" spans="1:7" ht="15.75">
      <c r="A135" s="188">
        <f t="shared" si="1"/>
        <v>128</v>
      </c>
      <c r="B135" s="343" t="s">
        <v>118</v>
      </c>
      <c r="C135" s="190" t="s">
        <v>368</v>
      </c>
      <c r="D135" s="191" t="s">
        <v>305</v>
      </c>
      <c r="E135" s="192">
        <v>2034</v>
      </c>
      <c r="F135" s="193">
        <v>7.8725969999999998</v>
      </c>
      <c r="G135" s="320">
        <v>1.1222162685061137E-3</v>
      </c>
    </row>
    <row r="136" spans="1:7" ht="15.75">
      <c r="A136" s="188">
        <f t="shared" si="1"/>
        <v>129</v>
      </c>
      <c r="B136" s="343" t="s">
        <v>780</v>
      </c>
      <c r="C136" s="190" t="s">
        <v>1179</v>
      </c>
      <c r="D136" s="191" t="s">
        <v>301</v>
      </c>
      <c r="E136" s="192">
        <v>1623</v>
      </c>
      <c r="F136" s="193">
        <v>7.8496395000000003</v>
      </c>
      <c r="G136" s="320">
        <v>1.1189437423010725E-3</v>
      </c>
    </row>
    <row r="137" spans="1:7" ht="15.75">
      <c r="A137" s="188">
        <f t="shared" si="1"/>
        <v>130</v>
      </c>
      <c r="B137" s="343" t="s">
        <v>781</v>
      </c>
      <c r="C137" s="190" t="s">
        <v>1180</v>
      </c>
      <c r="D137" s="191" t="s">
        <v>373</v>
      </c>
      <c r="E137" s="192">
        <v>10401</v>
      </c>
      <c r="F137" s="193">
        <v>7.8423540000000003</v>
      </c>
      <c r="G137" s="320">
        <v>1.1179052150369179E-3</v>
      </c>
    </row>
    <row r="138" spans="1:7" ht="15.75">
      <c r="A138" s="188">
        <f t="shared" ref="A138:A201" si="2">+A137+1</f>
        <v>131</v>
      </c>
      <c r="B138" s="343" t="s">
        <v>782</v>
      </c>
      <c r="C138" s="190" t="s">
        <v>1181</v>
      </c>
      <c r="D138" s="191" t="s">
        <v>303</v>
      </c>
      <c r="E138" s="192">
        <v>629</v>
      </c>
      <c r="F138" s="193">
        <v>7.7024195000000004</v>
      </c>
      <c r="G138" s="320">
        <v>1.097957950820895E-3</v>
      </c>
    </row>
    <row r="139" spans="1:7" ht="15.75">
      <c r="A139" s="188">
        <f t="shared" si="2"/>
        <v>132</v>
      </c>
      <c r="B139" s="343" t="s">
        <v>783</v>
      </c>
      <c r="C139" s="190" t="s">
        <v>1182</v>
      </c>
      <c r="D139" s="191" t="s">
        <v>377</v>
      </c>
      <c r="E139" s="192">
        <v>2960</v>
      </c>
      <c r="F139" s="193">
        <v>7.6086799999999997</v>
      </c>
      <c r="G139" s="320">
        <v>1.0845956522170634E-3</v>
      </c>
    </row>
    <row r="140" spans="1:7" ht="15.75">
      <c r="A140" s="188">
        <f t="shared" si="2"/>
        <v>133</v>
      </c>
      <c r="B140" s="343" t="s">
        <v>124</v>
      </c>
      <c r="C140" s="190" t="s">
        <v>384</v>
      </c>
      <c r="D140" s="191" t="s">
        <v>303</v>
      </c>
      <c r="E140" s="192">
        <v>5543</v>
      </c>
      <c r="F140" s="193">
        <v>7.5440230000000001</v>
      </c>
      <c r="G140" s="320">
        <v>1.0753789811144018E-3</v>
      </c>
    </row>
    <row r="141" spans="1:7" ht="15.75">
      <c r="A141" s="188">
        <f t="shared" si="2"/>
        <v>134</v>
      </c>
      <c r="B141" s="343" t="s">
        <v>784</v>
      </c>
      <c r="C141" s="190" t="s">
        <v>1183</v>
      </c>
      <c r="D141" s="191" t="s">
        <v>310</v>
      </c>
      <c r="E141" s="192">
        <v>1525</v>
      </c>
      <c r="F141" s="193">
        <v>7.5121500000000001</v>
      </c>
      <c r="G141" s="320">
        <v>1.070835575790073E-3</v>
      </c>
    </row>
    <row r="142" spans="1:7" ht="15.75">
      <c r="A142" s="188">
        <f t="shared" si="2"/>
        <v>135</v>
      </c>
      <c r="B142" s="343" t="s">
        <v>785</v>
      </c>
      <c r="C142" s="190" t="s">
        <v>1184</v>
      </c>
      <c r="D142" s="191" t="s">
        <v>372</v>
      </c>
      <c r="E142" s="192">
        <v>855</v>
      </c>
      <c r="F142" s="193">
        <v>7.3034100000000004</v>
      </c>
      <c r="G142" s="320">
        <v>1.0410802836180026E-3</v>
      </c>
    </row>
    <row r="143" spans="1:7" ht="15.75">
      <c r="A143" s="188">
        <f t="shared" si="2"/>
        <v>136</v>
      </c>
      <c r="B143" s="343" t="s">
        <v>786</v>
      </c>
      <c r="C143" s="190" t="s">
        <v>1185</v>
      </c>
      <c r="D143" s="191" t="s">
        <v>314</v>
      </c>
      <c r="E143" s="192">
        <v>3582</v>
      </c>
      <c r="F143" s="193">
        <v>7.3019069999999999</v>
      </c>
      <c r="G143" s="320">
        <v>1.0408660352509687E-3</v>
      </c>
    </row>
    <row r="144" spans="1:7" ht="15.75">
      <c r="A144" s="188">
        <f t="shared" si="2"/>
        <v>137</v>
      </c>
      <c r="B144" s="343" t="s">
        <v>787</v>
      </c>
      <c r="C144" s="190" t="s">
        <v>1186</v>
      </c>
      <c r="D144" s="191" t="s">
        <v>1187</v>
      </c>
      <c r="E144" s="192">
        <v>2565</v>
      </c>
      <c r="F144" s="193">
        <v>7.2589499999999996</v>
      </c>
      <c r="G144" s="320">
        <v>1.034742637311735E-3</v>
      </c>
    </row>
    <row r="145" spans="1:7" ht="15.75">
      <c r="A145" s="188">
        <f t="shared" si="2"/>
        <v>138</v>
      </c>
      <c r="B145" s="343" t="s">
        <v>117</v>
      </c>
      <c r="C145" s="190" t="s">
        <v>369</v>
      </c>
      <c r="D145" s="191" t="s">
        <v>313</v>
      </c>
      <c r="E145" s="192">
        <v>4685</v>
      </c>
      <c r="F145" s="193">
        <v>7.2008450000000002</v>
      </c>
      <c r="G145" s="320">
        <v>1.0264599351384183E-3</v>
      </c>
    </row>
    <row r="146" spans="1:7" ht="15.75">
      <c r="A146" s="188">
        <f t="shared" si="2"/>
        <v>139</v>
      </c>
      <c r="B146" s="343" t="s">
        <v>195</v>
      </c>
      <c r="C146" s="190" t="s">
        <v>407</v>
      </c>
      <c r="D146" s="191" t="s">
        <v>306</v>
      </c>
      <c r="E146" s="192">
        <v>6405</v>
      </c>
      <c r="F146" s="193">
        <v>7.0967399999999996</v>
      </c>
      <c r="G146" s="320">
        <v>1.0116200640472358E-3</v>
      </c>
    </row>
    <row r="147" spans="1:7" ht="15.75">
      <c r="A147" s="188">
        <f t="shared" si="2"/>
        <v>140</v>
      </c>
      <c r="B147" s="343" t="s">
        <v>788</v>
      </c>
      <c r="C147" s="190" t="s">
        <v>1188</v>
      </c>
      <c r="D147" s="191" t="s">
        <v>303</v>
      </c>
      <c r="E147" s="192">
        <v>5218</v>
      </c>
      <c r="F147" s="193">
        <v>7.0756079999999999</v>
      </c>
      <c r="G147" s="320">
        <v>1.0086077576652286E-3</v>
      </c>
    </row>
    <row r="148" spans="1:7" ht="15.75">
      <c r="A148" s="188">
        <f t="shared" si="2"/>
        <v>141</v>
      </c>
      <c r="B148" s="343" t="s">
        <v>789</v>
      </c>
      <c r="C148" s="190" t="s">
        <v>1189</v>
      </c>
      <c r="D148" s="191" t="s">
        <v>378</v>
      </c>
      <c r="E148" s="192">
        <v>2321</v>
      </c>
      <c r="F148" s="193">
        <v>7.0082595000000003</v>
      </c>
      <c r="G148" s="320">
        <v>9.9900742090729675E-4</v>
      </c>
    </row>
    <row r="149" spans="1:7" ht="15.75">
      <c r="A149" s="188">
        <f t="shared" si="2"/>
        <v>142</v>
      </c>
      <c r="B149" s="343" t="s">
        <v>790</v>
      </c>
      <c r="C149" s="190" t="s">
        <v>1190</v>
      </c>
      <c r="D149" s="191" t="s">
        <v>318</v>
      </c>
      <c r="E149" s="192">
        <v>7274</v>
      </c>
      <c r="F149" s="193">
        <v>6.9794029999999996</v>
      </c>
      <c r="G149" s="320">
        <v>9.9489400906211441E-4</v>
      </c>
    </row>
    <row r="150" spans="1:7" ht="15.75">
      <c r="A150" s="188">
        <f t="shared" si="2"/>
        <v>143</v>
      </c>
      <c r="B150" s="343" t="s">
        <v>791</v>
      </c>
      <c r="C150" s="190" t="s">
        <v>1191</v>
      </c>
      <c r="D150" s="191" t="s">
        <v>1142</v>
      </c>
      <c r="E150" s="192">
        <v>621</v>
      </c>
      <c r="F150" s="193">
        <v>6.9126614999999996</v>
      </c>
      <c r="G150" s="320">
        <v>9.8538019842446837E-4</v>
      </c>
    </row>
    <row r="151" spans="1:7" ht="15.75">
      <c r="A151" s="188">
        <f t="shared" si="2"/>
        <v>144</v>
      </c>
      <c r="B151" s="343" t="s">
        <v>792</v>
      </c>
      <c r="C151" s="190" t="s">
        <v>1192</v>
      </c>
      <c r="D151" s="191" t="s">
        <v>374</v>
      </c>
      <c r="E151" s="192">
        <v>68</v>
      </c>
      <c r="F151" s="193">
        <v>6.9114519999999997</v>
      </c>
      <c r="G151" s="320">
        <v>9.8520778764607368E-4</v>
      </c>
    </row>
    <row r="152" spans="1:7" ht="15.75">
      <c r="A152" s="188">
        <f t="shared" si="2"/>
        <v>145</v>
      </c>
      <c r="B152" s="343" t="s">
        <v>793</v>
      </c>
      <c r="C152" s="190" t="s">
        <v>1193</v>
      </c>
      <c r="D152" s="191" t="s">
        <v>315</v>
      </c>
      <c r="E152" s="192">
        <v>1175</v>
      </c>
      <c r="F152" s="193">
        <v>6.8719875000000004</v>
      </c>
      <c r="G152" s="320">
        <v>9.795822356295713E-4</v>
      </c>
    </row>
    <row r="153" spans="1:7" ht="15.75">
      <c r="A153" s="188">
        <f t="shared" si="2"/>
        <v>146</v>
      </c>
      <c r="B153" s="343" t="s">
        <v>196</v>
      </c>
      <c r="C153" s="190" t="s">
        <v>408</v>
      </c>
      <c r="D153" s="191" t="s">
        <v>313</v>
      </c>
      <c r="E153" s="192">
        <v>10580</v>
      </c>
      <c r="F153" s="193">
        <v>6.7500400000000003</v>
      </c>
      <c r="G153" s="320">
        <v>9.621989670075843E-4</v>
      </c>
    </row>
    <row r="154" spans="1:7" ht="15.75">
      <c r="A154" s="188">
        <f t="shared" si="2"/>
        <v>147</v>
      </c>
      <c r="B154" s="343" t="s">
        <v>125</v>
      </c>
      <c r="C154" s="190" t="s">
        <v>385</v>
      </c>
      <c r="D154" s="191" t="s">
        <v>303</v>
      </c>
      <c r="E154" s="192">
        <v>6513</v>
      </c>
      <c r="F154" s="193">
        <v>6.7246724999999996</v>
      </c>
      <c r="G154" s="320">
        <v>9.585829021701071E-4</v>
      </c>
    </row>
    <row r="155" spans="1:7" ht="15.75">
      <c r="A155" s="188">
        <f t="shared" si="2"/>
        <v>148</v>
      </c>
      <c r="B155" s="343" t="s">
        <v>794</v>
      </c>
      <c r="C155" s="190" t="s">
        <v>1194</v>
      </c>
      <c r="D155" s="191" t="s">
        <v>305</v>
      </c>
      <c r="E155" s="192">
        <v>5921</v>
      </c>
      <c r="F155" s="193">
        <v>6.6315200000000001</v>
      </c>
      <c r="G155" s="320">
        <v>9.4530427874355352E-4</v>
      </c>
    </row>
    <row r="156" spans="1:7" ht="15.75">
      <c r="A156" s="188">
        <f t="shared" si="2"/>
        <v>149</v>
      </c>
      <c r="B156" s="343" t="s">
        <v>795</v>
      </c>
      <c r="C156" s="190" t="s">
        <v>1195</v>
      </c>
      <c r="D156" s="191" t="s">
        <v>315</v>
      </c>
      <c r="E156" s="192">
        <v>535</v>
      </c>
      <c r="F156" s="193">
        <v>6.5802325000000002</v>
      </c>
      <c r="G156" s="320">
        <v>9.3799339176800945E-4</v>
      </c>
    </row>
    <row r="157" spans="1:7" ht="15.75">
      <c r="A157" s="188">
        <f t="shared" si="2"/>
        <v>150</v>
      </c>
      <c r="B157" s="343" t="s">
        <v>796</v>
      </c>
      <c r="C157" s="190" t="s">
        <v>1196</v>
      </c>
      <c r="D157" s="191" t="s">
        <v>301</v>
      </c>
      <c r="E157" s="192">
        <v>264</v>
      </c>
      <c r="F157" s="193">
        <v>6.5527439999999997</v>
      </c>
      <c r="G157" s="320">
        <v>9.3407498442455838E-4</v>
      </c>
    </row>
    <row r="158" spans="1:7" ht="15.75">
      <c r="A158" s="188">
        <f t="shared" si="2"/>
        <v>151</v>
      </c>
      <c r="B158" s="343" t="s">
        <v>797</v>
      </c>
      <c r="C158" s="190" t="s">
        <v>1197</v>
      </c>
      <c r="D158" s="191" t="s">
        <v>301</v>
      </c>
      <c r="E158" s="192">
        <v>1143</v>
      </c>
      <c r="F158" s="193">
        <v>6.5499615000000002</v>
      </c>
      <c r="G158" s="320">
        <v>9.3367834697860271E-4</v>
      </c>
    </row>
    <row r="159" spans="1:7" ht="15.75">
      <c r="A159" s="188">
        <f t="shared" si="2"/>
        <v>152</v>
      </c>
      <c r="B159" s="343" t="s">
        <v>798</v>
      </c>
      <c r="C159" s="190" t="s">
        <v>1198</v>
      </c>
      <c r="D159" s="191" t="s">
        <v>303</v>
      </c>
      <c r="E159" s="192">
        <v>11361</v>
      </c>
      <c r="F159" s="193">
        <v>6.4473675000000004</v>
      </c>
      <c r="G159" s="320">
        <v>9.1905386463165726E-4</v>
      </c>
    </row>
    <row r="160" spans="1:7" ht="15.75">
      <c r="A160" s="188">
        <f t="shared" si="2"/>
        <v>153</v>
      </c>
      <c r="B160" s="343" t="s">
        <v>799</v>
      </c>
      <c r="C160" s="190" t="s">
        <v>1199</v>
      </c>
      <c r="D160" s="191" t="s">
        <v>374</v>
      </c>
      <c r="E160" s="192">
        <v>7412</v>
      </c>
      <c r="F160" s="193">
        <v>6.359496</v>
      </c>
      <c r="G160" s="320">
        <v>9.0652803270630466E-4</v>
      </c>
    </row>
    <row r="161" spans="1:7" ht="15.75">
      <c r="A161" s="188">
        <f t="shared" si="2"/>
        <v>154</v>
      </c>
      <c r="B161" s="343" t="s">
        <v>800</v>
      </c>
      <c r="C161" s="190" t="s">
        <v>1200</v>
      </c>
      <c r="D161" s="191" t="s">
        <v>308</v>
      </c>
      <c r="E161" s="192">
        <v>272</v>
      </c>
      <c r="F161" s="193">
        <v>6.3103999999999996</v>
      </c>
      <c r="G161" s="320">
        <v>8.995295378108367E-4</v>
      </c>
    </row>
    <row r="162" spans="1:7" ht="15.75">
      <c r="A162" s="188">
        <f t="shared" si="2"/>
        <v>155</v>
      </c>
      <c r="B162" s="343" t="s">
        <v>119</v>
      </c>
      <c r="C162" s="190" t="s">
        <v>370</v>
      </c>
      <c r="D162" s="191" t="s">
        <v>306</v>
      </c>
      <c r="E162" s="192">
        <v>30817</v>
      </c>
      <c r="F162" s="193">
        <v>6.1788084999999997</v>
      </c>
      <c r="G162" s="320">
        <v>8.8077154447050408E-4</v>
      </c>
    </row>
    <row r="163" spans="1:7" ht="15.75">
      <c r="A163" s="188">
        <f t="shared" si="2"/>
        <v>156</v>
      </c>
      <c r="B163" s="343" t="s">
        <v>801</v>
      </c>
      <c r="C163" s="190" t="s">
        <v>1201</v>
      </c>
      <c r="D163" s="191" t="s">
        <v>301</v>
      </c>
      <c r="E163" s="192">
        <v>2615</v>
      </c>
      <c r="F163" s="193">
        <v>6.08772</v>
      </c>
      <c r="G163" s="320">
        <v>8.6778713836235214E-4</v>
      </c>
    </row>
    <row r="164" spans="1:7" ht="15.75">
      <c r="A164" s="188">
        <f t="shared" si="2"/>
        <v>157</v>
      </c>
      <c r="B164" s="343" t="s">
        <v>802</v>
      </c>
      <c r="C164" s="190" t="s">
        <v>1202</v>
      </c>
      <c r="D164" s="191" t="s">
        <v>314</v>
      </c>
      <c r="E164" s="192">
        <v>6320</v>
      </c>
      <c r="F164" s="193">
        <v>6.0419200000000002</v>
      </c>
      <c r="G164" s="320">
        <v>8.612584788745643E-4</v>
      </c>
    </row>
    <row r="165" spans="1:7" ht="15.75">
      <c r="A165" s="188">
        <f t="shared" si="2"/>
        <v>158</v>
      </c>
      <c r="B165" s="343" t="s">
        <v>803</v>
      </c>
      <c r="C165" s="190" t="s">
        <v>1203</v>
      </c>
      <c r="D165" s="191" t="s">
        <v>316</v>
      </c>
      <c r="E165" s="192">
        <v>7925</v>
      </c>
      <c r="F165" s="193">
        <v>5.9794124999999996</v>
      </c>
      <c r="G165" s="320">
        <v>8.5234821287166263E-4</v>
      </c>
    </row>
    <row r="166" spans="1:7" ht="15.75">
      <c r="A166" s="188">
        <f t="shared" si="2"/>
        <v>159</v>
      </c>
      <c r="B166" s="343" t="s">
        <v>804</v>
      </c>
      <c r="C166" s="190" t="s">
        <v>1204</v>
      </c>
      <c r="D166" s="191" t="s">
        <v>314</v>
      </c>
      <c r="E166" s="192">
        <v>1537</v>
      </c>
      <c r="F166" s="193">
        <v>5.9420419999999998</v>
      </c>
      <c r="G166" s="320">
        <v>8.4702115458807356E-4</v>
      </c>
    </row>
    <row r="167" spans="1:7" ht="15.75">
      <c r="A167" s="188">
        <f t="shared" si="2"/>
        <v>160</v>
      </c>
      <c r="B167" s="343" t="s">
        <v>805</v>
      </c>
      <c r="C167" s="190" t="s">
        <v>1205</v>
      </c>
      <c r="D167" s="191" t="s">
        <v>305</v>
      </c>
      <c r="E167" s="192">
        <v>588</v>
      </c>
      <c r="F167" s="193">
        <v>5.8523639999999997</v>
      </c>
      <c r="G167" s="320">
        <v>8.3423781123554439E-4</v>
      </c>
    </row>
    <row r="168" spans="1:7" ht="15.75">
      <c r="A168" s="188">
        <f t="shared" si="2"/>
        <v>161</v>
      </c>
      <c r="B168" s="343" t="s">
        <v>806</v>
      </c>
      <c r="C168" s="190" t="s">
        <v>1206</v>
      </c>
      <c r="D168" s="191" t="s">
        <v>311</v>
      </c>
      <c r="E168" s="192">
        <v>4825</v>
      </c>
      <c r="F168" s="193">
        <v>5.7972374999999996</v>
      </c>
      <c r="G168" s="320">
        <v>8.2637968574965934E-4</v>
      </c>
    </row>
    <row r="169" spans="1:7" ht="15.75">
      <c r="A169" s="188">
        <f t="shared" si="2"/>
        <v>162</v>
      </c>
      <c r="B169" s="343" t="s">
        <v>807</v>
      </c>
      <c r="C169" s="190" t="s">
        <v>1207</v>
      </c>
      <c r="D169" s="191" t="s">
        <v>311</v>
      </c>
      <c r="E169" s="192">
        <v>3650</v>
      </c>
      <c r="F169" s="193">
        <v>5.7834250000000003</v>
      </c>
      <c r="G169" s="320">
        <v>8.2441075323491989E-4</v>
      </c>
    </row>
    <row r="170" spans="1:7" ht="15.75">
      <c r="A170" s="188">
        <f t="shared" si="2"/>
        <v>163</v>
      </c>
      <c r="B170" s="343" t="s">
        <v>126</v>
      </c>
      <c r="C170" s="190" t="s">
        <v>386</v>
      </c>
      <c r="D170" s="191" t="s">
        <v>303</v>
      </c>
      <c r="E170" s="192">
        <v>4850</v>
      </c>
      <c r="F170" s="193">
        <v>5.7060250000000003</v>
      </c>
      <c r="G170" s="320">
        <v>8.1337760379485916E-4</v>
      </c>
    </row>
    <row r="171" spans="1:7" ht="15.75">
      <c r="A171" s="188">
        <f t="shared" si="2"/>
        <v>164</v>
      </c>
      <c r="B171" s="343" t="s">
        <v>808</v>
      </c>
      <c r="C171" s="190" t="s">
        <v>1208</v>
      </c>
      <c r="D171" s="191" t="s">
        <v>311</v>
      </c>
      <c r="E171" s="192">
        <v>253</v>
      </c>
      <c r="F171" s="193">
        <v>5.6375989999999998</v>
      </c>
      <c r="G171" s="320">
        <v>8.0362367248238385E-4</v>
      </c>
    </row>
    <row r="172" spans="1:7" ht="15.75">
      <c r="A172" s="188">
        <f t="shared" si="2"/>
        <v>165</v>
      </c>
      <c r="B172" s="343" t="s">
        <v>809</v>
      </c>
      <c r="C172" s="190" t="s">
        <v>1209</v>
      </c>
      <c r="D172" s="191" t="s">
        <v>305</v>
      </c>
      <c r="E172" s="192">
        <v>9731</v>
      </c>
      <c r="F172" s="193">
        <v>5.6196524999999999</v>
      </c>
      <c r="G172" s="320">
        <v>8.010654500479388E-4</v>
      </c>
    </row>
    <row r="173" spans="1:7" ht="15.75">
      <c r="A173" s="188">
        <f t="shared" si="2"/>
        <v>166</v>
      </c>
      <c r="B173" s="343" t="s">
        <v>810</v>
      </c>
      <c r="C173" s="190" t="s">
        <v>1210</v>
      </c>
      <c r="D173" s="191" t="s">
        <v>372</v>
      </c>
      <c r="E173" s="192">
        <v>974</v>
      </c>
      <c r="F173" s="193">
        <v>5.6194930000000003</v>
      </c>
      <c r="G173" s="320">
        <v>8.0104271377745182E-4</v>
      </c>
    </row>
    <row r="174" spans="1:7" ht="15.75">
      <c r="A174" s="188">
        <f t="shared" si="2"/>
        <v>167</v>
      </c>
      <c r="B174" s="343" t="s">
        <v>697</v>
      </c>
      <c r="C174" s="190" t="s">
        <v>1141</v>
      </c>
      <c r="D174" s="191" t="s">
        <v>1142</v>
      </c>
      <c r="E174" s="192">
        <v>3019</v>
      </c>
      <c r="F174" s="193">
        <v>5.4175955</v>
      </c>
      <c r="G174" s="320">
        <v>7.7226280048191384E-4</v>
      </c>
    </row>
    <row r="175" spans="1:7" ht="15.75">
      <c r="A175" s="188">
        <f t="shared" si="2"/>
        <v>168</v>
      </c>
      <c r="B175" s="343" t="s">
        <v>811</v>
      </c>
      <c r="C175" s="190" t="s">
        <v>1211</v>
      </c>
      <c r="D175" s="191" t="s">
        <v>373</v>
      </c>
      <c r="E175" s="192">
        <v>19091</v>
      </c>
      <c r="F175" s="193">
        <v>5.3932074999999999</v>
      </c>
      <c r="G175" s="320">
        <v>7.68786360578242E-4</v>
      </c>
    </row>
    <row r="176" spans="1:7" ht="15.75">
      <c r="A176" s="188">
        <f t="shared" si="2"/>
        <v>169</v>
      </c>
      <c r="B176" s="343" t="s">
        <v>812</v>
      </c>
      <c r="C176" s="190" t="s">
        <v>1212</v>
      </c>
      <c r="D176" s="191" t="s">
        <v>318</v>
      </c>
      <c r="E176" s="192">
        <v>1957</v>
      </c>
      <c r="F176" s="193">
        <v>5.3435885000000001</v>
      </c>
      <c r="G176" s="320">
        <v>7.6171331352312089E-4</v>
      </c>
    </row>
    <row r="177" spans="1:7" ht="15.75">
      <c r="A177" s="188">
        <f t="shared" si="2"/>
        <v>170</v>
      </c>
      <c r="B177" s="343" t="s">
        <v>813</v>
      </c>
      <c r="C177" s="190" t="s">
        <v>1213</v>
      </c>
      <c r="D177" s="191" t="s">
        <v>372</v>
      </c>
      <c r="E177" s="192">
        <v>3104</v>
      </c>
      <c r="F177" s="193">
        <v>5.2861120000000001</v>
      </c>
      <c r="G177" s="320">
        <v>7.5352020223382315E-4</v>
      </c>
    </row>
    <row r="178" spans="1:7" ht="15.75">
      <c r="A178" s="188">
        <f t="shared" si="2"/>
        <v>171</v>
      </c>
      <c r="B178" s="343" t="s">
        <v>120</v>
      </c>
      <c r="C178" s="190" t="s">
        <v>371</v>
      </c>
      <c r="D178" s="191" t="s">
        <v>311</v>
      </c>
      <c r="E178" s="192">
        <v>1961</v>
      </c>
      <c r="F178" s="193">
        <v>5.2064550000000001</v>
      </c>
      <c r="G178" s="320">
        <v>7.4216532387533587E-4</v>
      </c>
    </row>
    <row r="179" spans="1:7" ht="15.75">
      <c r="A179" s="188">
        <f t="shared" si="2"/>
        <v>172</v>
      </c>
      <c r="B179" s="343" t="s">
        <v>814</v>
      </c>
      <c r="C179" s="190" t="s">
        <v>1214</v>
      </c>
      <c r="D179" s="191" t="s">
        <v>304</v>
      </c>
      <c r="E179" s="192">
        <v>18731</v>
      </c>
      <c r="F179" s="193">
        <v>5.1978524999999998</v>
      </c>
      <c r="G179" s="320">
        <v>7.4093906201411989E-4</v>
      </c>
    </row>
    <row r="180" spans="1:7" ht="15.75">
      <c r="A180" s="188">
        <f t="shared" si="2"/>
        <v>173</v>
      </c>
      <c r="B180" s="343" t="s">
        <v>815</v>
      </c>
      <c r="C180" s="190" t="s">
        <v>1215</v>
      </c>
      <c r="D180" s="191" t="s">
        <v>305</v>
      </c>
      <c r="E180" s="192">
        <v>1666</v>
      </c>
      <c r="F180" s="193">
        <v>5.190423</v>
      </c>
      <c r="G180" s="320">
        <v>7.3988000796030944E-4</v>
      </c>
    </row>
    <row r="181" spans="1:7" ht="15.75">
      <c r="A181" s="188">
        <f t="shared" si="2"/>
        <v>174</v>
      </c>
      <c r="B181" s="343" t="s">
        <v>816</v>
      </c>
      <c r="C181" s="190" t="s">
        <v>1216</v>
      </c>
      <c r="D181" s="191" t="s">
        <v>375</v>
      </c>
      <c r="E181" s="192">
        <v>1774</v>
      </c>
      <c r="F181" s="193">
        <v>5.1774190000000004</v>
      </c>
      <c r="G181" s="320">
        <v>7.3802632481665895E-4</v>
      </c>
    </row>
    <row r="182" spans="1:7" ht="15.75">
      <c r="A182" s="188">
        <f t="shared" si="2"/>
        <v>175</v>
      </c>
      <c r="B182" s="343" t="s">
        <v>817</v>
      </c>
      <c r="C182" s="190" t="s">
        <v>1217</v>
      </c>
      <c r="D182" s="191" t="s">
        <v>374</v>
      </c>
      <c r="E182" s="192">
        <v>2269</v>
      </c>
      <c r="F182" s="193">
        <v>5.1302089999999998</v>
      </c>
      <c r="G182" s="320">
        <v>7.3129667384682349E-4</v>
      </c>
    </row>
    <row r="183" spans="1:7" ht="15.75">
      <c r="A183" s="188">
        <f t="shared" si="2"/>
        <v>176</v>
      </c>
      <c r="B183" s="343" t="s">
        <v>818</v>
      </c>
      <c r="C183" s="190" t="s">
        <v>1218</v>
      </c>
      <c r="D183" s="191" t="s">
        <v>304</v>
      </c>
      <c r="E183" s="192">
        <v>656</v>
      </c>
      <c r="F183" s="193">
        <v>5.122376</v>
      </c>
      <c r="G183" s="320">
        <v>7.3018010201783123E-4</v>
      </c>
    </row>
    <row r="184" spans="1:7" ht="15.75">
      <c r="A184" s="188">
        <f t="shared" si="2"/>
        <v>177</v>
      </c>
      <c r="B184" s="343" t="s">
        <v>819</v>
      </c>
      <c r="C184" s="190" t="s">
        <v>1219</v>
      </c>
      <c r="D184" s="191" t="s">
        <v>316</v>
      </c>
      <c r="E184" s="192">
        <v>1940</v>
      </c>
      <c r="F184" s="193">
        <v>4.9877399999999996</v>
      </c>
      <c r="G184" s="320">
        <v>7.1098812387814132E-4</v>
      </c>
    </row>
    <row r="185" spans="1:7" ht="15.75">
      <c r="A185" s="188">
        <f t="shared" si="2"/>
        <v>178</v>
      </c>
      <c r="B185" s="343" t="s">
        <v>820</v>
      </c>
      <c r="C185" s="190" t="s">
        <v>1220</v>
      </c>
      <c r="D185" s="191" t="s">
        <v>301</v>
      </c>
      <c r="E185" s="192">
        <v>1647</v>
      </c>
      <c r="F185" s="193">
        <v>4.983822</v>
      </c>
      <c r="G185" s="320">
        <v>7.1042962414291958E-4</v>
      </c>
    </row>
    <row r="186" spans="1:7" ht="15.75">
      <c r="A186" s="188">
        <f t="shared" si="2"/>
        <v>179</v>
      </c>
      <c r="B186" s="343" t="s">
        <v>821</v>
      </c>
      <c r="C186" s="190" t="s">
        <v>1221</v>
      </c>
      <c r="D186" s="191" t="s">
        <v>380</v>
      </c>
      <c r="E186" s="192">
        <v>6116</v>
      </c>
      <c r="F186" s="193">
        <v>4.9570179999999997</v>
      </c>
      <c r="G186" s="320">
        <v>7.0660879032390946E-4</v>
      </c>
    </row>
    <row r="187" spans="1:7" ht="15.75">
      <c r="A187" s="188">
        <f t="shared" si="2"/>
        <v>180</v>
      </c>
      <c r="B187" s="343" t="s">
        <v>822</v>
      </c>
      <c r="C187" s="190" t="s">
        <v>1222</v>
      </c>
      <c r="D187" s="191" t="s">
        <v>372</v>
      </c>
      <c r="E187" s="192">
        <v>3956</v>
      </c>
      <c r="F187" s="193">
        <v>4.8460999999999999</v>
      </c>
      <c r="G187" s="320">
        <v>6.9079774549713109E-4</v>
      </c>
    </row>
    <row r="188" spans="1:7" ht="15.75">
      <c r="A188" s="188">
        <f t="shared" si="2"/>
        <v>181</v>
      </c>
      <c r="B188" s="343" t="s">
        <v>823</v>
      </c>
      <c r="C188" s="190" t="s">
        <v>1223</v>
      </c>
      <c r="D188" s="191" t="s">
        <v>312</v>
      </c>
      <c r="E188" s="192">
        <v>2291</v>
      </c>
      <c r="F188" s="193">
        <v>4.8374465000000004</v>
      </c>
      <c r="G188" s="320">
        <v>6.895642137312452E-4</v>
      </c>
    </row>
    <row r="189" spans="1:7" ht="15.75">
      <c r="A189" s="188">
        <f t="shared" si="2"/>
        <v>182</v>
      </c>
      <c r="B189" s="343" t="s">
        <v>824</v>
      </c>
      <c r="C189" s="190" t="s">
        <v>1224</v>
      </c>
      <c r="D189" s="191" t="s">
        <v>375</v>
      </c>
      <c r="E189" s="192">
        <v>7379</v>
      </c>
      <c r="F189" s="193">
        <v>4.8258660000000004</v>
      </c>
      <c r="G189" s="320">
        <v>6.8791344645617255E-4</v>
      </c>
    </row>
    <row r="190" spans="1:7" ht="15.75">
      <c r="A190" s="188">
        <f t="shared" si="2"/>
        <v>183</v>
      </c>
      <c r="B190" s="343" t="s">
        <v>825</v>
      </c>
      <c r="C190" s="190" t="s">
        <v>1225</v>
      </c>
      <c r="D190" s="191" t="s">
        <v>1187</v>
      </c>
      <c r="E190" s="192">
        <v>6310</v>
      </c>
      <c r="F190" s="193">
        <v>4.7198799999999999</v>
      </c>
      <c r="G190" s="320">
        <v>6.7280544417510962E-4</v>
      </c>
    </row>
    <row r="191" spans="1:7" ht="15.75">
      <c r="A191" s="188">
        <f t="shared" si="2"/>
        <v>184</v>
      </c>
      <c r="B191" s="343" t="s">
        <v>826</v>
      </c>
      <c r="C191" s="190" t="s">
        <v>1226</v>
      </c>
      <c r="D191" s="191" t="s">
        <v>310</v>
      </c>
      <c r="E191" s="192">
        <v>4134</v>
      </c>
      <c r="F191" s="193">
        <v>4.7148269999999997</v>
      </c>
      <c r="G191" s="320">
        <v>6.7208515342419718E-4</v>
      </c>
    </row>
    <row r="192" spans="1:7" ht="15.75">
      <c r="A192" s="188">
        <f t="shared" si="2"/>
        <v>185</v>
      </c>
      <c r="B192" s="343" t="s">
        <v>827</v>
      </c>
      <c r="C192" s="190" t="s">
        <v>1227</v>
      </c>
      <c r="D192" s="191" t="s">
        <v>311</v>
      </c>
      <c r="E192" s="192">
        <v>2112</v>
      </c>
      <c r="F192" s="193">
        <v>4.6960319999999998</v>
      </c>
      <c r="G192" s="320">
        <v>6.6940597973264753E-4</v>
      </c>
    </row>
    <row r="193" spans="1:7" ht="15.75">
      <c r="A193" s="188">
        <f t="shared" si="2"/>
        <v>186</v>
      </c>
      <c r="B193" s="343" t="s">
        <v>828</v>
      </c>
      <c r="C193" s="190" t="s">
        <v>1228</v>
      </c>
      <c r="D193" s="191" t="s">
        <v>373</v>
      </c>
      <c r="E193" s="192">
        <v>1997</v>
      </c>
      <c r="F193" s="193">
        <v>4.6819664999999997</v>
      </c>
      <c r="G193" s="320">
        <v>6.674009827888598E-4</v>
      </c>
    </row>
    <row r="194" spans="1:7" ht="15.75">
      <c r="A194" s="188">
        <f t="shared" si="2"/>
        <v>187</v>
      </c>
      <c r="B194" s="343" t="s">
        <v>829</v>
      </c>
      <c r="C194" s="190" t="s">
        <v>1229</v>
      </c>
      <c r="D194" s="191" t="s">
        <v>305</v>
      </c>
      <c r="E194" s="192">
        <v>707</v>
      </c>
      <c r="F194" s="193">
        <v>4.6608974999999999</v>
      </c>
      <c r="G194" s="320">
        <v>6.64397656877327E-4</v>
      </c>
    </row>
    <row r="195" spans="1:7" ht="15.75">
      <c r="A195" s="188">
        <f t="shared" si="2"/>
        <v>188</v>
      </c>
      <c r="B195" s="343" t="s">
        <v>197</v>
      </c>
      <c r="C195" s="190" t="s">
        <v>409</v>
      </c>
      <c r="D195" s="191" t="s">
        <v>313</v>
      </c>
      <c r="E195" s="192">
        <v>9667</v>
      </c>
      <c r="F195" s="193">
        <v>4.6594939999999996</v>
      </c>
      <c r="G195" s="320">
        <v>6.6419759195175687E-4</v>
      </c>
    </row>
    <row r="196" spans="1:7" ht="15.75">
      <c r="A196" s="188">
        <f t="shared" si="2"/>
        <v>189</v>
      </c>
      <c r="B196" s="343" t="s">
        <v>830</v>
      </c>
      <c r="C196" s="190" t="s">
        <v>1230</v>
      </c>
      <c r="D196" s="191" t="s">
        <v>372</v>
      </c>
      <c r="E196" s="192">
        <v>2679</v>
      </c>
      <c r="F196" s="193">
        <v>4.640028</v>
      </c>
      <c r="G196" s="320">
        <v>6.6142276912229672E-4</v>
      </c>
    </row>
    <row r="197" spans="1:7" ht="15.75">
      <c r="A197" s="188">
        <f t="shared" si="2"/>
        <v>190</v>
      </c>
      <c r="B197" s="343" t="s">
        <v>831</v>
      </c>
      <c r="C197" s="190" t="s">
        <v>1231</v>
      </c>
      <c r="D197" s="191" t="s">
        <v>375</v>
      </c>
      <c r="E197" s="192">
        <v>3007</v>
      </c>
      <c r="F197" s="193">
        <v>4.6007100000000003</v>
      </c>
      <c r="G197" s="320">
        <v>6.5581810026332636E-4</v>
      </c>
    </row>
    <row r="198" spans="1:7" ht="15.75">
      <c r="A198" s="188">
        <f t="shared" si="2"/>
        <v>191</v>
      </c>
      <c r="B198" s="343" t="s">
        <v>198</v>
      </c>
      <c r="C198" s="190" t="s">
        <v>410</v>
      </c>
      <c r="D198" s="191" t="s">
        <v>309</v>
      </c>
      <c r="E198" s="192">
        <v>1884</v>
      </c>
      <c r="F198" s="193">
        <v>4.5903660000000004</v>
      </c>
      <c r="G198" s="320">
        <v>6.5434359253970897E-4</v>
      </c>
    </row>
    <row r="199" spans="1:7" ht="15.75">
      <c r="A199" s="188">
        <f t="shared" si="2"/>
        <v>192</v>
      </c>
      <c r="B199" s="343" t="s">
        <v>832</v>
      </c>
      <c r="C199" s="190" t="s">
        <v>1232</v>
      </c>
      <c r="D199" s="191" t="s">
        <v>305</v>
      </c>
      <c r="E199" s="192">
        <v>410</v>
      </c>
      <c r="F199" s="193">
        <v>4.5704750000000001</v>
      </c>
      <c r="G199" s="320">
        <v>6.5150818717133363E-4</v>
      </c>
    </row>
    <row r="200" spans="1:7" ht="15.75">
      <c r="A200" s="188">
        <f t="shared" si="2"/>
        <v>193</v>
      </c>
      <c r="B200" s="343" t="s">
        <v>833</v>
      </c>
      <c r="C200" s="190" t="s">
        <v>1233</v>
      </c>
      <c r="D200" s="191" t="s">
        <v>305</v>
      </c>
      <c r="E200" s="192">
        <v>1303</v>
      </c>
      <c r="F200" s="193">
        <v>4.5657120000000004</v>
      </c>
      <c r="G200" s="320">
        <v>6.5082923509403377E-4</v>
      </c>
    </row>
    <row r="201" spans="1:7" ht="15.75">
      <c r="A201" s="188">
        <f t="shared" si="2"/>
        <v>194</v>
      </c>
      <c r="B201" s="343" t="s">
        <v>834</v>
      </c>
      <c r="C201" s="190" t="s">
        <v>1234</v>
      </c>
      <c r="D201" s="191" t="s">
        <v>304</v>
      </c>
      <c r="E201" s="192">
        <v>355</v>
      </c>
      <c r="F201" s="193">
        <v>4.5608624999999998</v>
      </c>
      <c r="G201" s="320">
        <v>6.5013795268822536E-4</v>
      </c>
    </row>
    <row r="202" spans="1:7" ht="15.75">
      <c r="A202" s="188">
        <f t="shared" ref="A202:A265" si="3">+A201+1</f>
        <v>195</v>
      </c>
      <c r="B202" s="343" t="s">
        <v>835</v>
      </c>
      <c r="C202" s="190" t="s">
        <v>1235</v>
      </c>
      <c r="D202" s="191" t="s">
        <v>313</v>
      </c>
      <c r="E202" s="192">
        <v>1645</v>
      </c>
      <c r="F202" s="193">
        <v>4.5179925000000001</v>
      </c>
      <c r="G202" s="320">
        <v>6.440269563510755E-4</v>
      </c>
    </row>
    <row r="203" spans="1:7" ht="15.75">
      <c r="A203" s="188">
        <f t="shared" si="3"/>
        <v>196</v>
      </c>
      <c r="B203" s="343" t="s">
        <v>836</v>
      </c>
      <c r="C203" s="190" t="s">
        <v>1236</v>
      </c>
      <c r="D203" s="191" t="s">
        <v>311</v>
      </c>
      <c r="E203" s="192">
        <v>668</v>
      </c>
      <c r="F203" s="193">
        <v>4.501652</v>
      </c>
      <c r="G203" s="320">
        <v>6.416976646401541E-4</v>
      </c>
    </row>
    <row r="204" spans="1:7" ht="15.75">
      <c r="A204" s="188">
        <f t="shared" si="3"/>
        <v>197</v>
      </c>
      <c r="B204" s="343" t="s">
        <v>837</v>
      </c>
      <c r="C204" s="190" t="s">
        <v>1237</v>
      </c>
      <c r="D204" s="191" t="s">
        <v>304</v>
      </c>
      <c r="E204" s="192">
        <v>12764</v>
      </c>
      <c r="F204" s="193">
        <v>4.441872</v>
      </c>
      <c r="G204" s="320">
        <v>6.3317619598993679E-4</v>
      </c>
    </row>
    <row r="205" spans="1:7" ht="15.75">
      <c r="A205" s="188">
        <f t="shared" si="3"/>
        <v>198</v>
      </c>
      <c r="B205" s="343" t="s">
        <v>838</v>
      </c>
      <c r="C205" s="190" t="s">
        <v>1238</v>
      </c>
      <c r="D205" s="191" t="s">
        <v>375</v>
      </c>
      <c r="E205" s="192">
        <v>678</v>
      </c>
      <c r="F205" s="193">
        <v>4.3917450000000002</v>
      </c>
      <c r="G205" s="320">
        <v>6.2603073498241843E-4</v>
      </c>
    </row>
    <row r="206" spans="1:7" ht="15.75">
      <c r="A206" s="188">
        <f t="shared" si="3"/>
        <v>199</v>
      </c>
      <c r="B206" s="343" t="s">
        <v>839</v>
      </c>
      <c r="C206" s="190" t="s">
        <v>1239</v>
      </c>
      <c r="D206" s="191" t="s">
        <v>301</v>
      </c>
      <c r="E206" s="192">
        <v>459</v>
      </c>
      <c r="F206" s="193">
        <v>4.3689914999999999</v>
      </c>
      <c r="G206" s="320">
        <v>6.2278728839605636E-4</v>
      </c>
    </row>
    <row r="207" spans="1:7" ht="15.75">
      <c r="A207" s="188">
        <f t="shared" si="3"/>
        <v>200</v>
      </c>
      <c r="B207" s="343" t="s">
        <v>840</v>
      </c>
      <c r="C207" s="190" t="s">
        <v>1240</v>
      </c>
      <c r="D207" s="191" t="s">
        <v>318</v>
      </c>
      <c r="E207" s="192">
        <v>7480</v>
      </c>
      <c r="F207" s="193">
        <v>4.2860399999999998</v>
      </c>
      <c r="G207" s="320">
        <v>6.1096278845061463E-4</v>
      </c>
    </row>
    <row r="208" spans="1:7" ht="15.75">
      <c r="A208" s="188">
        <f t="shared" si="3"/>
        <v>201</v>
      </c>
      <c r="B208" s="343" t="s">
        <v>841</v>
      </c>
      <c r="C208" s="190" t="s">
        <v>1241</v>
      </c>
      <c r="D208" s="191" t="s">
        <v>306</v>
      </c>
      <c r="E208" s="192">
        <v>1830</v>
      </c>
      <c r="F208" s="193">
        <v>4.2831149999999996</v>
      </c>
      <c r="G208" s="320">
        <v>6.1054583803572858E-4</v>
      </c>
    </row>
    <row r="209" spans="1:7" ht="15.75">
      <c r="A209" s="188">
        <f t="shared" si="3"/>
        <v>202</v>
      </c>
      <c r="B209" s="343" t="s">
        <v>842</v>
      </c>
      <c r="C209" s="190" t="s">
        <v>1242</v>
      </c>
      <c r="D209" s="191" t="s">
        <v>1243</v>
      </c>
      <c r="E209" s="192">
        <v>126</v>
      </c>
      <c r="F209" s="193">
        <v>4.2243389999999996</v>
      </c>
      <c r="G209" s="320">
        <v>6.0216748672450111E-4</v>
      </c>
    </row>
    <row r="210" spans="1:7" ht="15.75">
      <c r="A210" s="188">
        <f t="shared" si="3"/>
        <v>203</v>
      </c>
      <c r="B210" s="343" t="s">
        <v>843</v>
      </c>
      <c r="C210" s="190" t="s">
        <v>1244</v>
      </c>
      <c r="D210" s="191" t="s">
        <v>313</v>
      </c>
      <c r="E210" s="192">
        <v>6567</v>
      </c>
      <c r="F210" s="193">
        <v>4.1930294999999997</v>
      </c>
      <c r="G210" s="320">
        <v>5.9770440671941618E-4</v>
      </c>
    </row>
    <row r="211" spans="1:7" ht="15.75">
      <c r="A211" s="188">
        <f t="shared" si="3"/>
        <v>204</v>
      </c>
      <c r="B211" s="343" t="s">
        <v>127</v>
      </c>
      <c r="C211" s="190" t="s">
        <v>387</v>
      </c>
      <c r="D211" s="191" t="s">
        <v>303</v>
      </c>
      <c r="E211" s="192">
        <v>5853</v>
      </c>
      <c r="F211" s="193">
        <v>4.1878215000000001</v>
      </c>
      <c r="G211" s="320">
        <v>5.9696202116019342E-4</v>
      </c>
    </row>
    <row r="212" spans="1:7" ht="15.75">
      <c r="A212" s="188">
        <f t="shared" si="3"/>
        <v>205</v>
      </c>
      <c r="B212" s="343" t="s">
        <v>844</v>
      </c>
      <c r="C212" s="190" t="s">
        <v>1245</v>
      </c>
      <c r="D212" s="191" t="s">
        <v>372</v>
      </c>
      <c r="E212" s="192">
        <v>1041</v>
      </c>
      <c r="F212" s="193">
        <v>4.1816969999999998</v>
      </c>
      <c r="G212" s="320">
        <v>5.9608899113763989E-4</v>
      </c>
    </row>
    <row r="213" spans="1:7" ht="15.75">
      <c r="A213" s="188">
        <f t="shared" si="3"/>
        <v>206</v>
      </c>
      <c r="B213" s="343" t="s">
        <v>845</v>
      </c>
      <c r="C213" s="190" t="s">
        <v>1246</v>
      </c>
      <c r="D213" s="191" t="s">
        <v>303</v>
      </c>
      <c r="E213" s="192">
        <v>3880</v>
      </c>
      <c r="F213" s="193">
        <v>4.1224999999999996</v>
      </c>
      <c r="G213" s="320">
        <v>5.8765062747609886E-4</v>
      </c>
    </row>
    <row r="214" spans="1:7" ht="15.75">
      <c r="A214" s="188">
        <f t="shared" si="3"/>
        <v>207</v>
      </c>
      <c r="B214" s="343" t="s">
        <v>846</v>
      </c>
      <c r="C214" s="190" t="s">
        <v>1247</v>
      </c>
      <c r="D214" s="191" t="s">
        <v>304</v>
      </c>
      <c r="E214" s="192">
        <v>12074</v>
      </c>
      <c r="F214" s="193">
        <v>4.0991229999999996</v>
      </c>
      <c r="G214" s="320">
        <v>5.8431830274146971E-4</v>
      </c>
    </row>
    <row r="215" spans="1:7" ht="15.75">
      <c r="A215" s="188">
        <f t="shared" si="3"/>
        <v>208</v>
      </c>
      <c r="B215" s="343" t="s">
        <v>847</v>
      </c>
      <c r="C215" s="190" t="s">
        <v>1248</v>
      </c>
      <c r="D215" s="191" t="s">
        <v>315</v>
      </c>
      <c r="E215" s="192">
        <v>196</v>
      </c>
      <c r="F215" s="193">
        <v>4.0380900000000004</v>
      </c>
      <c r="G215" s="320">
        <v>5.7561822251181569E-4</v>
      </c>
    </row>
    <row r="216" spans="1:7" ht="15.75">
      <c r="A216" s="188">
        <f t="shared" si="3"/>
        <v>209</v>
      </c>
      <c r="B216" s="343" t="s">
        <v>696</v>
      </c>
      <c r="C216" s="190" t="s">
        <v>1140</v>
      </c>
      <c r="D216" s="191" t="s">
        <v>303</v>
      </c>
      <c r="E216" s="192">
        <v>5543</v>
      </c>
      <c r="F216" s="193">
        <v>4.0380754999999997</v>
      </c>
      <c r="G216" s="320">
        <v>5.7561615557813505E-4</v>
      </c>
    </row>
    <row r="217" spans="1:7" ht="15.75">
      <c r="A217" s="188">
        <f t="shared" si="3"/>
        <v>210</v>
      </c>
      <c r="B217" s="343" t="s">
        <v>848</v>
      </c>
      <c r="C217" s="190" t="s">
        <v>1249</v>
      </c>
      <c r="D217" s="191" t="s">
        <v>303</v>
      </c>
      <c r="E217" s="192">
        <v>2382</v>
      </c>
      <c r="F217" s="193">
        <v>4.00176</v>
      </c>
      <c r="G217" s="320">
        <v>5.7043948453820584E-4</v>
      </c>
    </row>
    <row r="218" spans="1:7" ht="15.75">
      <c r="A218" s="188">
        <f t="shared" si="3"/>
        <v>211</v>
      </c>
      <c r="B218" s="343" t="s">
        <v>849</v>
      </c>
      <c r="C218" s="190" t="s">
        <v>1250</v>
      </c>
      <c r="D218" s="191" t="s">
        <v>1243</v>
      </c>
      <c r="E218" s="192">
        <v>1029</v>
      </c>
      <c r="F218" s="193">
        <v>3.9333524999999998</v>
      </c>
      <c r="G218" s="320">
        <v>5.6068819034801268E-4</v>
      </c>
    </row>
    <row r="219" spans="1:7" ht="15.75">
      <c r="A219" s="188">
        <f t="shared" si="3"/>
        <v>212</v>
      </c>
      <c r="B219" s="343" t="s">
        <v>850</v>
      </c>
      <c r="C219" s="190" t="s">
        <v>1251</v>
      </c>
      <c r="D219" s="191" t="s">
        <v>317</v>
      </c>
      <c r="E219" s="192">
        <v>8385</v>
      </c>
      <c r="F219" s="193">
        <v>3.9283725</v>
      </c>
      <c r="G219" s="320">
        <v>5.5997830553907856E-4</v>
      </c>
    </row>
    <row r="220" spans="1:7" ht="15.75">
      <c r="A220" s="188">
        <f t="shared" si="3"/>
        <v>213</v>
      </c>
      <c r="B220" s="343" t="s">
        <v>851</v>
      </c>
      <c r="C220" s="190" t="s">
        <v>1252</v>
      </c>
      <c r="D220" s="191" t="s">
        <v>315</v>
      </c>
      <c r="E220" s="192">
        <v>1000</v>
      </c>
      <c r="F220" s="193">
        <v>3.8944999999999999</v>
      </c>
      <c r="G220" s="320">
        <v>5.5514987718754808E-4</v>
      </c>
    </row>
    <row r="221" spans="1:7" ht="15.75">
      <c r="A221" s="188">
        <f t="shared" si="3"/>
        <v>214</v>
      </c>
      <c r="B221" s="343" t="s">
        <v>852</v>
      </c>
      <c r="C221" s="190" t="s">
        <v>1253</v>
      </c>
      <c r="D221" s="191" t="s">
        <v>375</v>
      </c>
      <c r="E221" s="192">
        <v>224</v>
      </c>
      <c r="F221" s="193">
        <v>3.880576</v>
      </c>
      <c r="G221" s="320">
        <v>5.5316505066554033E-4</v>
      </c>
    </row>
    <row r="222" spans="1:7" ht="15.75">
      <c r="A222" s="188">
        <f t="shared" si="3"/>
        <v>215</v>
      </c>
      <c r="B222" s="343" t="s">
        <v>853</v>
      </c>
      <c r="C222" s="190" t="s">
        <v>1254</v>
      </c>
      <c r="D222" s="191" t="s">
        <v>305</v>
      </c>
      <c r="E222" s="192">
        <v>3096</v>
      </c>
      <c r="F222" s="193">
        <v>3.8498760000000001</v>
      </c>
      <c r="G222" s="320">
        <v>5.48788853148617E-4</v>
      </c>
    </row>
    <row r="223" spans="1:7" ht="15.75">
      <c r="A223" s="188">
        <f t="shared" si="3"/>
        <v>216</v>
      </c>
      <c r="B223" s="343" t="s">
        <v>854</v>
      </c>
      <c r="C223" s="190" t="s">
        <v>1255</v>
      </c>
      <c r="D223" s="191" t="s">
        <v>318</v>
      </c>
      <c r="E223" s="192">
        <v>1071</v>
      </c>
      <c r="F223" s="193">
        <v>3.8427479999999998</v>
      </c>
      <c r="G223" s="320">
        <v>5.4777277706064866E-4</v>
      </c>
    </row>
    <row r="224" spans="1:7" ht="15.75">
      <c r="A224" s="188">
        <f t="shared" si="3"/>
        <v>217</v>
      </c>
      <c r="B224" s="343" t="s">
        <v>855</v>
      </c>
      <c r="C224" s="190" t="s">
        <v>1256</v>
      </c>
      <c r="D224" s="191" t="s">
        <v>381</v>
      </c>
      <c r="E224" s="192">
        <v>2690</v>
      </c>
      <c r="F224" s="193">
        <v>3.8076949999999998</v>
      </c>
      <c r="G224" s="320">
        <v>5.4277607179808475E-4</v>
      </c>
    </row>
    <row r="225" spans="1:7" ht="15.75">
      <c r="A225" s="188">
        <f t="shared" si="3"/>
        <v>218</v>
      </c>
      <c r="B225" s="343" t="s">
        <v>856</v>
      </c>
      <c r="C225" s="190" t="s">
        <v>1257</v>
      </c>
      <c r="D225" s="191" t="s">
        <v>304</v>
      </c>
      <c r="E225" s="192">
        <v>2048</v>
      </c>
      <c r="F225" s="193">
        <v>3.7959679999999998</v>
      </c>
      <c r="G225" s="320">
        <v>5.411044213654802E-4</v>
      </c>
    </row>
    <row r="226" spans="1:7" ht="15.75">
      <c r="A226" s="188">
        <f t="shared" si="3"/>
        <v>219</v>
      </c>
      <c r="B226" s="343" t="s">
        <v>857</v>
      </c>
      <c r="C226" s="190" t="s">
        <v>1258</v>
      </c>
      <c r="D226" s="191" t="s">
        <v>310</v>
      </c>
      <c r="E226" s="192">
        <v>3916</v>
      </c>
      <c r="F226" s="193">
        <v>3.786772</v>
      </c>
      <c r="G226" s="320">
        <v>5.397935577705086E-4</v>
      </c>
    </row>
    <row r="227" spans="1:7" ht="15.75">
      <c r="A227" s="188">
        <f t="shared" si="3"/>
        <v>220</v>
      </c>
      <c r="B227" s="343" t="s">
        <v>858</v>
      </c>
      <c r="C227" s="190" t="s">
        <v>1259</v>
      </c>
      <c r="D227" s="191" t="s">
        <v>304</v>
      </c>
      <c r="E227" s="192">
        <v>5480</v>
      </c>
      <c r="F227" s="193">
        <v>3.7702399999999998</v>
      </c>
      <c r="G227" s="320">
        <v>5.3743696828028795E-4</v>
      </c>
    </row>
    <row r="228" spans="1:7" ht="15.75">
      <c r="A228" s="188">
        <f t="shared" si="3"/>
        <v>221</v>
      </c>
      <c r="B228" s="343" t="s">
        <v>859</v>
      </c>
      <c r="C228" s="190" t="s">
        <v>1260</v>
      </c>
      <c r="D228" s="191" t="s">
        <v>382</v>
      </c>
      <c r="E228" s="192">
        <v>4952</v>
      </c>
      <c r="F228" s="193">
        <v>3.7461880000000001</v>
      </c>
      <c r="G228" s="320">
        <v>5.3400842421914656E-4</v>
      </c>
    </row>
    <row r="229" spans="1:7" ht="15.75">
      <c r="A229" s="188">
        <f t="shared" si="3"/>
        <v>222</v>
      </c>
      <c r="B229" s="343" t="s">
        <v>860</v>
      </c>
      <c r="C229" s="190" t="s">
        <v>1261</v>
      </c>
      <c r="D229" s="191" t="s">
        <v>316</v>
      </c>
      <c r="E229" s="192">
        <v>1240</v>
      </c>
      <c r="F229" s="193">
        <v>3.7075999999999998</v>
      </c>
      <c r="G229" s="320">
        <v>5.2850781477995976E-4</v>
      </c>
    </row>
    <row r="230" spans="1:7" ht="15.75">
      <c r="A230" s="188">
        <f t="shared" si="3"/>
        <v>223</v>
      </c>
      <c r="B230" s="343" t="s">
        <v>200</v>
      </c>
      <c r="C230" s="190" t="s">
        <v>411</v>
      </c>
      <c r="D230" s="191" t="s">
        <v>315</v>
      </c>
      <c r="E230" s="192">
        <v>23269</v>
      </c>
      <c r="F230" s="193">
        <v>3.6765020000000002</v>
      </c>
      <c r="G230" s="320">
        <v>5.2407488349718191E-4</v>
      </c>
    </row>
    <row r="231" spans="1:7" ht="15.75">
      <c r="A231" s="188">
        <f t="shared" si="3"/>
        <v>224</v>
      </c>
      <c r="B231" s="343" t="s">
        <v>199</v>
      </c>
      <c r="C231" s="190" t="s">
        <v>412</v>
      </c>
      <c r="D231" s="191" t="s">
        <v>318</v>
      </c>
      <c r="E231" s="192">
        <v>2989</v>
      </c>
      <c r="F231" s="193">
        <v>3.6480744999999999</v>
      </c>
      <c r="G231" s="320">
        <v>5.2002262437951627E-4</v>
      </c>
    </row>
    <row r="232" spans="1:7" ht="15.75">
      <c r="A232" s="188">
        <f t="shared" si="3"/>
        <v>225</v>
      </c>
      <c r="B232" s="343" t="s">
        <v>861</v>
      </c>
      <c r="C232" s="190" t="s">
        <v>1262</v>
      </c>
      <c r="D232" s="191" t="s">
        <v>377</v>
      </c>
      <c r="E232" s="192">
        <v>7636</v>
      </c>
      <c r="F232" s="193">
        <v>3.6347360000000002</v>
      </c>
      <c r="G232" s="320">
        <v>5.1812125921406077E-4</v>
      </c>
    </row>
    <row r="233" spans="1:7" ht="15.75">
      <c r="A233" s="188">
        <f t="shared" si="3"/>
        <v>226</v>
      </c>
      <c r="B233" s="343" t="s">
        <v>862</v>
      </c>
      <c r="C233" s="190" t="s">
        <v>1263</v>
      </c>
      <c r="D233" s="191" t="s">
        <v>315</v>
      </c>
      <c r="E233" s="192">
        <v>1763</v>
      </c>
      <c r="F233" s="193">
        <v>3.5991645000000001</v>
      </c>
      <c r="G233" s="320">
        <v>5.130506432540205E-4</v>
      </c>
    </row>
    <row r="234" spans="1:7" ht="15.75">
      <c r="A234" s="188">
        <f t="shared" si="3"/>
        <v>227</v>
      </c>
      <c r="B234" s="343" t="s">
        <v>863</v>
      </c>
      <c r="C234" s="190" t="s">
        <v>1264</v>
      </c>
      <c r="D234" s="191" t="s">
        <v>304</v>
      </c>
      <c r="E234" s="192">
        <v>6588</v>
      </c>
      <c r="F234" s="193">
        <v>3.567402</v>
      </c>
      <c r="G234" s="320">
        <v>5.0852298938980963E-4</v>
      </c>
    </row>
    <row r="235" spans="1:7" ht="15.75">
      <c r="A235" s="188">
        <f t="shared" si="3"/>
        <v>228</v>
      </c>
      <c r="B235" s="343" t="s">
        <v>864</v>
      </c>
      <c r="C235" s="190" t="s">
        <v>1265</v>
      </c>
      <c r="D235" s="191" t="s">
        <v>302</v>
      </c>
      <c r="E235" s="192">
        <v>5545</v>
      </c>
      <c r="F235" s="193">
        <v>3.5377100000000001</v>
      </c>
      <c r="G235" s="320">
        <v>5.0429047940047777E-4</v>
      </c>
    </row>
    <row r="236" spans="1:7" ht="15.75">
      <c r="A236" s="188">
        <f t="shared" si="3"/>
        <v>229</v>
      </c>
      <c r="B236" s="343" t="s">
        <v>865</v>
      </c>
      <c r="C236" s="190" t="s">
        <v>1266</v>
      </c>
      <c r="D236" s="191" t="s">
        <v>373</v>
      </c>
      <c r="E236" s="192">
        <v>3531</v>
      </c>
      <c r="F236" s="193">
        <v>3.4956900000000002</v>
      </c>
      <c r="G236" s="320">
        <v>4.9830064814115806E-4</v>
      </c>
    </row>
    <row r="237" spans="1:7" ht="15.75">
      <c r="A237" s="188">
        <f t="shared" si="3"/>
        <v>230</v>
      </c>
      <c r="B237" s="343" t="s">
        <v>866</v>
      </c>
      <c r="C237" s="190" t="s">
        <v>1267</v>
      </c>
      <c r="D237" s="191" t="s">
        <v>312</v>
      </c>
      <c r="E237" s="192">
        <v>80</v>
      </c>
      <c r="F237" s="193">
        <v>3.4874399999999999</v>
      </c>
      <c r="G237" s="320">
        <v>4.9712463415045388E-4</v>
      </c>
    </row>
    <row r="238" spans="1:7" ht="15.75">
      <c r="A238" s="188">
        <f t="shared" si="3"/>
        <v>231</v>
      </c>
      <c r="B238" s="343" t="s">
        <v>867</v>
      </c>
      <c r="C238" s="190" t="s">
        <v>1268</v>
      </c>
      <c r="D238" s="191" t="s">
        <v>1187</v>
      </c>
      <c r="E238" s="192">
        <v>5176</v>
      </c>
      <c r="F238" s="193">
        <v>3.4679199999999999</v>
      </c>
      <c r="G238" s="320">
        <v>4.9434211377487271E-4</v>
      </c>
    </row>
    <row r="239" spans="1:7" ht="15.75">
      <c r="A239" s="188">
        <f t="shared" si="3"/>
        <v>232</v>
      </c>
      <c r="B239" s="343" t="s">
        <v>868</v>
      </c>
      <c r="C239" s="190" t="s">
        <v>1269</v>
      </c>
      <c r="D239" s="191" t="s">
        <v>301</v>
      </c>
      <c r="E239" s="192">
        <v>358</v>
      </c>
      <c r="F239" s="193">
        <v>3.4666929999999998</v>
      </c>
      <c r="G239" s="320">
        <v>4.9416720842134615E-4</v>
      </c>
    </row>
    <row r="240" spans="1:7" ht="15.75">
      <c r="A240" s="188">
        <f t="shared" si="3"/>
        <v>233</v>
      </c>
      <c r="B240" s="343" t="s">
        <v>869</v>
      </c>
      <c r="C240" s="190" t="s">
        <v>1270</v>
      </c>
      <c r="D240" s="191" t="s">
        <v>318</v>
      </c>
      <c r="E240" s="192">
        <v>4726</v>
      </c>
      <c r="F240" s="193">
        <v>3.4547059999999998</v>
      </c>
      <c r="G240" s="320">
        <v>4.9245849572964069E-4</v>
      </c>
    </row>
    <row r="241" spans="1:7" ht="15.75">
      <c r="A241" s="188">
        <f t="shared" si="3"/>
        <v>234</v>
      </c>
      <c r="B241" s="343" t="s">
        <v>870</v>
      </c>
      <c r="C241" s="190" t="s">
        <v>1271</v>
      </c>
      <c r="D241" s="191" t="s">
        <v>301</v>
      </c>
      <c r="E241" s="192">
        <v>10954</v>
      </c>
      <c r="F241" s="193">
        <v>3.445033</v>
      </c>
      <c r="G241" s="320">
        <v>4.9107963714393381E-4</v>
      </c>
    </row>
    <row r="242" spans="1:7" ht="15.75">
      <c r="A242" s="188">
        <f t="shared" si="3"/>
        <v>235</v>
      </c>
      <c r="B242" s="343" t="s">
        <v>871</v>
      </c>
      <c r="C242" s="190" t="s">
        <v>1272</v>
      </c>
      <c r="D242" s="191" t="s">
        <v>1243</v>
      </c>
      <c r="E242" s="192">
        <v>4110</v>
      </c>
      <c r="F242" s="193">
        <v>3.3517049999999999</v>
      </c>
      <c r="G242" s="320">
        <v>4.7777599669248706E-4</v>
      </c>
    </row>
    <row r="243" spans="1:7" ht="15.75">
      <c r="A243" s="188">
        <f t="shared" si="3"/>
        <v>236</v>
      </c>
      <c r="B243" s="343" t="s">
        <v>872</v>
      </c>
      <c r="C243" s="190" t="s">
        <v>1273</v>
      </c>
      <c r="D243" s="191" t="s">
        <v>313</v>
      </c>
      <c r="E243" s="192">
        <v>8650</v>
      </c>
      <c r="F243" s="193">
        <v>3.317275</v>
      </c>
      <c r="G243" s="320">
        <v>4.7286809830461514E-4</v>
      </c>
    </row>
    <row r="244" spans="1:7" ht="15.75">
      <c r="A244" s="188">
        <f t="shared" si="3"/>
        <v>237</v>
      </c>
      <c r="B244" s="343" t="s">
        <v>873</v>
      </c>
      <c r="C244" s="190" t="s">
        <v>1274</v>
      </c>
      <c r="D244" s="191" t="s">
        <v>374</v>
      </c>
      <c r="E244" s="192">
        <v>1222</v>
      </c>
      <c r="F244" s="193">
        <v>3.227913</v>
      </c>
      <c r="G244" s="320">
        <v>4.6012979985160865E-4</v>
      </c>
    </row>
    <row r="245" spans="1:7" ht="15.75">
      <c r="A245" s="188">
        <f t="shared" si="3"/>
        <v>238</v>
      </c>
      <c r="B245" s="343" t="s">
        <v>874</v>
      </c>
      <c r="C245" s="190" t="s">
        <v>1275</v>
      </c>
      <c r="D245" s="191" t="s">
        <v>318</v>
      </c>
      <c r="E245" s="192">
        <v>541</v>
      </c>
      <c r="F245" s="193">
        <v>3.1356359999999999</v>
      </c>
      <c r="G245" s="320">
        <v>4.4697597645522008E-4</v>
      </c>
    </row>
    <row r="246" spans="1:7" ht="15.75">
      <c r="A246" s="188">
        <f t="shared" si="3"/>
        <v>239</v>
      </c>
      <c r="B246" s="343" t="s">
        <v>875</v>
      </c>
      <c r="C246" s="190" t="s">
        <v>1276</v>
      </c>
      <c r="D246" s="191" t="s">
        <v>375</v>
      </c>
      <c r="E246" s="192">
        <v>4805</v>
      </c>
      <c r="F246" s="193">
        <v>3.1016275000000002</v>
      </c>
      <c r="G246" s="320">
        <v>4.4212816169123681E-4</v>
      </c>
    </row>
    <row r="247" spans="1:7" ht="15.75">
      <c r="A247" s="188">
        <f t="shared" si="3"/>
        <v>240</v>
      </c>
      <c r="B247" s="343" t="s">
        <v>876</v>
      </c>
      <c r="C247" s="190" t="s">
        <v>1277</v>
      </c>
      <c r="D247" s="191" t="s">
        <v>306</v>
      </c>
      <c r="E247" s="192">
        <v>2130</v>
      </c>
      <c r="F247" s="193">
        <v>3.0895649999999999</v>
      </c>
      <c r="G247" s="320">
        <v>4.4040868668967701E-4</v>
      </c>
    </row>
    <row r="248" spans="1:7" ht="15.75">
      <c r="A248" s="188">
        <f t="shared" si="3"/>
        <v>241</v>
      </c>
      <c r="B248" s="343" t="s">
        <v>877</v>
      </c>
      <c r="C248" s="190" t="s">
        <v>1278</v>
      </c>
      <c r="D248" s="191" t="s">
        <v>377</v>
      </c>
      <c r="E248" s="192">
        <v>6439</v>
      </c>
      <c r="F248" s="193">
        <v>3.0746224999999998</v>
      </c>
      <c r="G248" s="320">
        <v>4.3827867589499861E-4</v>
      </c>
    </row>
    <row r="249" spans="1:7" ht="15.75">
      <c r="A249" s="188">
        <f t="shared" si="3"/>
        <v>242</v>
      </c>
      <c r="B249" s="343" t="s">
        <v>878</v>
      </c>
      <c r="C249" s="190" t="s">
        <v>1279</v>
      </c>
      <c r="D249" s="191" t="s">
        <v>305</v>
      </c>
      <c r="E249" s="192">
        <v>1608</v>
      </c>
      <c r="F249" s="193">
        <v>3.0222359999999999</v>
      </c>
      <c r="G249" s="320">
        <v>4.3081112960117774E-4</v>
      </c>
    </row>
    <row r="250" spans="1:7" ht="15.75">
      <c r="A250" s="188">
        <f t="shared" si="3"/>
        <v>243</v>
      </c>
      <c r="B250" s="343" t="s">
        <v>879</v>
      </c>
      <c r="C250" s="190" t="s">
        <v>1280</v>
      </c>
      <c r="D250" s="191" t="s">
        <v>378</v>
      </c>
      <c r="E250" s="192">
        <v>912</v>
      </c>
      <c r="F250" s="193">
        <v>3.008232</v>
      </c>
      <c r="G250" s="320">
        <v>4.2881489930713881E-4</v>
      </c>
    </row>
    <row r="251" spans="1:7" ht="15.75">
      <c r="A251" s="188">
        <f t="shared" si="3"/>
        <v>244</v>
      </c>
      <c r="B251" s="343" t="s">
        <v>880</v>
      </c>
      <c r="C251" s="190" t="s">
        <v>1281</v>
      </c>
      <c r="D251" s="191" t="s">
        <v>303</v>
      </c>
      <c r="E251" s="192">
        <v>5543</v>
      </c>
      <c r="F251" s="193">
        <v>2.9959915000000001</v>
      </c>
      <c r="G251" s="320">
        <v>4.2707005091280987E-4</v>
      </c>
    </row>
    <row r="252" spans="1:7" ht="15.75">
      <c r="A252" s="188">
        <f t="shared" si="3"/>
        <v>245</v>
      </c>
      <c r="B252" s="343" t="s">
        <v>881</v>
      </c>
      <c r="C252" s="190" t="s">
        <v>1282</v>
      </c>
      <c r="D252" s="191" t="s">
        <v>882</v>
      </c>
      <c r="E252" s="192">
        <v>2670</v>
      </c>
      <c r="F252" s="193">
        <v>2.9930699999999999</v>
      </c>
      <c r="G252" s="320">
        <v>4.2665359941295019E-4</v>
      </c>
    </row>
    <row r="253" spans="1:7" ht="15.75">
      <c r="A253" s="188">
        <f t="shared" si="3"/>
        <v>246</v>
      </c>
      <c r="B253" s="343" t="s">
        <v>883</v>
      </c>
      <c r="C253" s="190" t="s">
        <v>1283</v>
      </c>
      <c r="D253" s="191" t="s">
        <v>372</v>
      </c>
      <c r="E253" s="192">
        <v>1493</v>
      </c>
      <c r="F253" s="193">
        <v>2.9673375000000002</v>
      </c>
      <c r="G253" s="320">
        <v>4.2298550486558122E-4</v>
      </c>
    </row>
    <row r="254" spans="1:7" ht="15.75">
      <c r="A254" s="188">
        <f t="shared" si="3"/>
        <v>247</v>
      </c>
      <c r="B254" s="343" t="s">
        <v>884</v>
      </c>
      <c r="C254" s="190" t="s">
        <v>1284</v>
      </c>
      <c r="D254" s="191" t="s">
        <v>304</v>
      </c>
      <c r="E254" s="192">
        <v>1533</v>
      </c>
      <c r="F254" s="193">
        <v>2.9349284999999998</v>
      </c>
      <c r="G254" s="320">
        <v>4.1836569426864417E-4</v>
      </c>
    </row>
    <row r="255" spans="1:7" ht="15.75">
      <c r="A255" s="188">
        <f t="shared" si="3"/>
        <v>248</v>
      </c>
      <c r="B255" s="343" t="s">
        <v>201</v>
      </c>
      <c r="C255" s="190" t="s">
        <v>202</v>
      </c>
      <c r="D255" s="191" t="s">
        <v>318</v>
      </c>
      <c r="E255" s="192">
        <v>7341</v>
      </c>
      <c r="F255" s="193">
        <v>2.9180475000000001</v>
      </c>
      <c r="G255" s="320">
        <v>4.1595935582293793E-4</v>
      </c>
    </row>
    <row r="256" spans="1:7" ht="15.75">
      <c r="A256" s="188">
        <f t="shared" si="3"/>
        <v>249</v>
      </c>
      <c r="B256" s="343" t="s">
        <v>203</v>
      </c>
      <c r="C256" s="190" t="s">
        <v>413</v>
      </c>
      <c r="D256" s="191" t="s">
        <v>306</v>
      </c>
      <c r="E256" s="192">
        <v>5781</v>
      </c>
      <c r="F256" s="193">
        <v>2.9165144999999999</v>
      </c>
      <c r="G256" s="320">
        <v>4.1574083104139255E-4</v>
      </c>
    </row>
    <row r="257" spans="1:7" ht="15.75">
      <c r="A257" s="188">
        <f t="shared" si="3"/>
        <v>250</v>
      </c>
      <c r="B257" s="343" t="s">
        <v>885</v>
      </c>
      <c r="C257" s="190" t="s">
        <v>1285</v>
      </c>
      <c r="D257" s="191" t="s">
        <v>304</v>
      </c>
      <c r="E257" s="192">
        <v>840</v>
      </c>
      <c r="F257" s="193">
        <v>2.9013599999999999</v>
      </c>
      <c r="G257" s="320">
        <v>4.1358060025083182E-4</v>
      </c>
    </row>
    <row r="258" spans="1:7" ht="15.75">
      <c r="A258" s="188">
        <f t="shared" si="3"/>
        <v>251</v>
      </c>
      <c r="B258" s="343" t="s">
        <v>886</v>
      </c>
      <c r="C258" s="190" t="s">
        <v>1286</v>
      </c>
      <c r="D258" s="191" t="s">
        <v>310</v>
      </c>
      <c r="E258" s="192">
        <v>872</v>
      </c>
      <c r="F258" s="193">
        <v>2.8885000000000001</v>
      </c>
      <c r="G258" s="320">
        <v>4.1174744389683727E-4</v>
      </c>
    </row>
    <row r="259" spans="1:7" ht="15.75">
      <c r="A259" s="188">
        <f t="shared" si="3"/>
        <v>252</v>
      </c>
      <c r="B259" s="343" t="s">
        <v>887</v>
      </c>
      <c r="C259" s="190" t="s">
        <v>1287</v>
      </c>
      <c r="D259" s="191" t="s">
        <v>380</v>
      </c>
      <c r="E259" s="192">
        <v>75</v>
      </c>
      <c r="F259" s="193">
        <v>2.8767374999999999</v>
      </c>
      <c r="G259" s="320">
        <v>4.1007073304039391E-4</v>
      </c>
    </row>
    <row r="260" spans="1:7" ht="15.75">
      <c r="A260" s="188">
        <f t="shared" si="3"/>
        <v>253</v>
      </c>
      <c r="B260" s="343" t="s">
        <v>888</v>
      </c>
      <c r="C260" s="190" t="s">
        <v>1288</v>
      </c>
      <c r="D260" s="191" t="s">
        <v>1142</v>
      </c>
      <c r="E260" s="192">
        <v>639</v>
      </c>
      <c r="F260" s="193">
        <v>2.81799</v>
      </c>
      <c r="G260" s="320">
        <v>4.0169644432295256E-4</v>
      </c>
    </row>
    <row r="261" spans="1:7" ht="15.75">
      <c r="A261" s="188">
        <f t="shared" si="3"/>
        <v>254</v>
      </c>
      <c r="B261" s="343" t="s">
        <v>889</v>
      </c>
      <c r="C261" s="190" t="s">
        <v>1289</v>
      </c>
      <c r="D261" s="191" t="s">
        <v>318</v>
      </c>
      <c r="E261" s="192">
        <v>1817</v>
      </c>
      <c r="F261" s="193">
        <v>2.810899</v>
      </c>
      <c r="G261" s="320">
        <v>4.0068564247954853E-4</v>
      </c>
    </row>
    <row r="262" spans="1:7" ht="15.75">
      <c r="A262" s="188">
        <f t="shared" si="3"/>
        <v>255</v>
      </c>
      <c r="B262" s="343" t="s">
        <v>890</v>
      </c>
      <c r="C262" s="190" t="s">
        <v>1290</v>
      </c>
      <c r="D262" s="191" t="s">
        <v>374</v>
      </c>
      <c r="E262" s="192">
        <v>2943</v>
      </c>
      <c r="F262" s="193">
        <v>2.7958500000000002</v>
      </c>
      <c r="G262" s="320">
        <v>3.9854045041335382E-4</v>
      </c>
    </row>
    <row r="263" spans="1:7" ht="15.75">
      <c r="A263" s="188">
        <f t="shared" si="3"/>
        <v>256</v>
      </c>
      <c r="B263" s="343" t="s">
        <v>891</v>
      </c>
      <c r="C263" s="190" t="s">
        <v>1291</v>
      </c>
      <c r="D263" s="191" t="s">
        <v>305</v>
      </c>
      <c r="E263" s="192">
        <v>581</v>
      </c>
      <c r="F263" s="193">
        <v>2.7861855000000002</v>
      </c>
      <c r="G263" s="320">
        <v>3.9716280347842529E-4</v>
      </c>
    </row>
    <row r="264" spans="1:7" ht="15.75">
      <c r="A264" s="188">
        <f t="shared" si="3"/>
        <v>257</v>
      </c>
      <c r="B264" s="343" t="s">
        <v>892</v>
      </c>
      <c r="C264" s="190" t="s">
        <v>1292</v>
      </c>
      <c r="D264" s="191" t="s">
        <v>301</v>
      </c>
      <c r="E264" s="192">
        <v>158</v>
      </c>
      <c r="F264" s="193">
        <v>2.7854610000000002</v>
      </c>
      <c r="G264" s="320">
        <v>3.9705952806796892E-4</v>
      </c>
    </row>
    <row r="265" spans="1:7" ht="15.75">
      <c r="A265" s="188">
        <f t="shared" si="3"/>
        <v>258</v>
      </c>
      <c r="B265" s="343" t="s">
        <v>893</v>
      </c>
      <c r="C265" s="190" t="s">
        <v>1293</v>
      </c>
      <c r="D265" s="191" t="s">
        <v>311</v>
      </c>
      <c r="E265" s="192">
        <v>242</v>
      </c>
      <c r="F265" s="193">
        <v>2.7566220000000001</v>
      </c>
      <c r="G265" s="320">
        <v>3.9294861079791838E-4</v>
      </c>
    </row>
    <row r="266" spans="1:7" ht="15.75">
      <c r="A266" s="188">
        <f t="shared" ref="A266:A329" si="4">+A265+1</f>
        <v>259</v>
      </c>
      <c r="B266" s="343" t="s">
        <v>894</v>
      </c>
      <c r="C266" s="190" t="s">
        <v>1294</v>
      </c>
      <c r="D266" s="191" t="s">
        <v>301</v>
      </c>
      <c r="E266" s="192">
        <v>83</v>
      </c>
      <c r="F266" s="193">
        <v>2.7552265</v>
      </c>
      <c r="G266" s="320">
        <v>3.927496862495514E-4</v>
      </c>
    </row>
    <row r="267" spans="1:7" ht="15.75">
      <c r="A267" s="188">
        <f t="shared" si="4"/>
        <v>260</v>
      </c>
      <c r="B267" s="343" t="s">
        <v>895</v>
      </c>
      <c r="C267" s="190" t="s">
        <v>1295</v>
      </c>
      <c r="D267" s="191" t="s">
        <v>318</v>
      </c>
      <c r="E267" s="192">
        <v>1368</v>
      </c>
      <c r="F267" s="193">
        <v>2.7455759999999998</v>
      </c>
      <c r="G267" s="320">
        <v>3.9137403497472835E-4</v>
      </c>
    </row>
    <row r="268" spans="1:7" ht="15.75">
      <c r="A268" s="188">
        <f t="shared" si="4"/>
        <v>261</v>
      </c>
      <c r="B268" s="343" t="s">
        <v>896</v>
      </c>
      <c r="C268" s="190" t="s">
        <v>1296</v>
      </c>
      <c r="D268" s="191" t="s">
        <v>301</v>
      </c>
      <c r="E268" s="192">
        <v>3999</v>
      </c>
      <c r="F268" s="193">
        <v>2.7293175000000001</v>
      </c>
      <c r="G268" s="320">
        <v>3.8905643213013889E-4</v>
      </c>
    </row>
    <row r="269" spans="1:7" ht="15.75">
      <c r="A269" s="188">
        <f t="shared" si="4"/>
        <v>262</v>
      </c>
      <c r="B269" s="343" t="s">
        <v>897</v>
      </c>
      <c r="C269" s="190" t="s">
        <v>1297</v>
      </c>
      <c r="D269" s="191" t="s">
        <v>375</v>
      </c>
      <c r="E269" s="192">
        <v>2979</v>
      </c>
      <c r="F269" s="193">
        <v>2.7183375000000001</v>
      </c>
      <c r="G269" s="320">
        <v>3.8749126441887444E-4</v>
      </c>
    </row>
    <row r="270" spans="1:7" ht="15.75">
      <c r="A270" s="188">
        <f t="shared" si="4"/>
        <v>263</v>
      </c>
      <c r="B270" s="343" t="s">
        <v>898</v>
      </c>
      <c r="C270" s="190" t="s">
        <v>1298</v>
      </c>
      <c r="D270" s="191" t="s">
        <v>310</v>
      </c>
      <c r="E270" s="192">
        <v>900</v>
      </c>
      <c r="F270" s="193">
        <v>2.6459999999999999</v>
      </c>
      <c r="G270" s="320">
        <v>3.7717975992765498E-4</v>
      </c>
    </row>
    <row r="271" spans="1:7" ht="15.75">
      <c r="A271" s="188">
        <f t="shared" si="4"/>
        <v>264</v>
      </c>
      <c r="B271" s="343" t="s">
        <v>899</v>
      </c>
      <c r="C271" s="190" t="s">
        <v>1299</v>
      </c>
      <c r="D271" s="191" t="s">
        <v>301</v>
      </c>
      <c r="E271" s="192">
        <v>2195</v>
      </c>
      <c r="F271" s="193">
        <v>2.6252200000000001</v>
      </c>
      <c r="G271" s="320">
        <v>3.7421763014258442E-4</v>
      </c>
    </row>
    <row r="272" spans="1:7" ht="15.75">
      <c r="A272" s="188">
        <f t="shared" si="4"/>
        <v>265</v>
      </c>
      <c r="B272" s="343" t="s">
        <v>900</v>
      </c>
      <c r="C272" s="190" t="s">
        <v>1300</v>
      </c>
      <c r="D272" s="191" t="s">
        <v>303</v>
      </c>
      <c r="E272" s="192">
        <v>656</v>
      </c>
      <c r="F272" s="193">
        <v>2.6062880000000002</v>
      </c>
      <c r="G272" s="320">
        <v>3.7151892749143157E-4</v>
      </c>
    </row>
    <row r="273" spans="1:7" ht="15.75">
      <c r="A273" s="188">
        <f t="shared" si="4"/>
        <v>266</v>
      </c>
      <c r="B273" s="343" t="s">
        <v>901</v>
      </c>
      <c r="C273" s="190" t="s">
        <v>1301</v>
      </c>
      <c r="D273" s="191" t="s">
        <v>377</v>
      </c>
      <c r="E273" s="192">
        <v>1791</v>
      </c>
      <c r="F273" s="193">
        <v>2.5620254999999998</v>
      </c>
      <c r="G273" s="320">
        <v>3.652094342473659E-4</v>
      </c>
    </row>
    <row r="274" spans="1:7" ht="15.75">
      <c r="A274" s="188">
        <f t="shared" si="4"/>
        <v>267</v>
      </c>
      <c r="B274" s="343" t="s">
        <v>902</v>
      </c>
      <c r="C274" s="190" t="s">
        <v>1302</v>
      </c>
      <c r="D274" s="191" t="s">
        <v>313</v>
      </c>
      <c r="E274" s="192">
        <v>3995</v>
      </c>
      <c r="F274" s="193">
        <v>2.5368249999999999</v>
      </c>
      <c r="G274" s="320">
        <v>3.6161717478400352E-4</v>
      </c>
    </row>
    <row r="275" spans="1:7" ht="15.75">
      <c r="A275" s="188">
        <f t="shared" si="4"/>
        <v>268</v>
      </c>
      <c r="B275" s="343" t="s">
        <v>903</v>
      </c>
      <c r="C275" s="190" t="s">
        <v>1303</v>
      </c>
      <c r="D275" s="191" t="s">
        <v>375</v>
      </c>
      <c r="E275" s="192">
        <v>3277</v>
      </c>
      <c r="F275" s="193">
        <v>2.5363980000000002</v>
      </c>
      <c r="G275" s="320">
        <v>3.6155630715078768E-4</v>
      </c>
    </row>
    <row r="276" spans="1:7" ht="15.75">
      <c r="A276" s="188">
        <f t="shared" si="4"/>
        <v>269</v>
      </c>
      <c r="B276" s="343" t="s">
        <v>904</v>
      </c>
      <c r="C276" s="190" t="s">
        <v>1304</v>
      </c>
      <c r="D276" s="191" t="s">
        <v>372</v>
      </c>
      <c r="E276" s="192">
        <v>79</v>
      </c>
      <c r="F276" s="193">
        <v>2.5325424999999999</v>
      </c>
      <c r="G276" s="320">
        <v>3.6100671661246526E-4</v>
      </c>
    </row>
    <row r="277" spans="1:7" ht="15.75">
      <c r="A277" s="188">
        <f t="shared" si="4"/>
        <v>270</v>
      </c>
      <c r="B277" s="343" t="s">
        <v>905</v>
      </c>
      <c r="C277" s="190" t="s">
        <v>1305</v>
      </c>
      <c r="D277" s="191" t="s">
        <v>318</v>
      </c>
      <c r="E277" s="192">
        <v>3111</v>
      </c>
      <c r="F277" s="193">
        <v>2.5292430000000001</v>
      </c>
      <c r="G277" s="320">
        <v>3.6053638228975883E-4</v>
      </c>
    </row>
    <row r="278" spans="1:7" ht="15.75">
      <c r="A278" s="188">
        <f t="shared" si="4"/>
        <v>271</v>
      </c>
      <c r="B278" s="343" t="s">
        <v>906</v>
      </c>
      <c r="C278" s="190" t="s">
        <v>1306</v>
      </c>
      <c r="D278" s="191" t="s">
        <v>305</v>
      </c>
      <c r="E278" s="192">
        <v>370</v>
      </c>
      <c r="F278" s="193">
        <v>2.5245099999999998</v>
      </c>
      <c r="G278" s="320">
        <v>3.5986170662697059E-4</v>
      </c>
    </row>
    <row r="279" spans="1:7" ht="15.75">
      <c r="A279" s="188">
        <f t="shared" si="4"/>
        <v>272</v>
      </c>
      <c r="B279" s="343" t="s">
        <v>907</v>
      </c>
      <c r="C279" s="190" t="s">
        <v>1307</v>
      </c>
      <c r="D279" s="191" t="s">
        <v>304</v>
      </c>
      <c r="E279" s="192">
        <v>27381</v>
      </c>
      <c r="F279" s="193">
        <v>2.5190519999999998</v>
      </c>
      <c r="G279" s="320">
        <v>3.5908368428015083E-4</v>
      </c>
    </row>
    <row r="280" spans="1:7" ht="15.75">
      <c r="A280" s="188">
        <f t="shared" si="4"/>
        <v>273</v>
      </c>
      <c r="B280" s="343" t="s">
        <v>908</v>
      </c>
      <c r="C280" s="190" t="s">
        <v>1308</v>
      </c>
      <c r="D280" s="191" t="s">
        <v>301</v>
      </c>
      <c r="E280" s="192">
        <v>1790</v>
      </c>
      <c r="F280" s="193">
        <v>2.5158450000000001</v>
      </c>
      <c r="G280" s="320">
        <v>3.5862653556885529E-4</v>
      </c>
    </row>
    <row r="281" spans="1:7" ht="15.75">
      <c r="A281" s="188">
        <f t="shared" si="4"/>
        <v>274</v>
      </c>
      <c r="B281" s="343" t="s">
        <v>909</v>
      </c>
      <c r="C281" s="190" t="s">
        <v>1309</v>
      </c>
      <c r="D281" s="191" t="s">
        <v>304</v>
      </c>
      <c r="E281" s="192">
        <v>184</v>
      </c>
      <c r="F281" s="193">
        <v>2.5115080000000001</v>
      </c>
      <c r="G281" s="320">
        <v>3.5800830857762091E-4</v>
      </c>
    </row>
    <row r="282" spans="1:7" ht="15.75">
      <c r="A282" s="188">
        <f t="shared" si="4"/>
        <v>275</v>
      </c>
      <c r="B282" s="343" t="s">
        <v>910</v>
      </c>
      <c r="C282" s="190" t="s">
        <v>1310</v>
      </c>
      <c r="D282" s="191" t="s">
        <v>303</v>
      </c>
      <c r="E282" s="192">
        <v>3547</v>
      </c>
      <c r="F282" s="193">
        <v>2.4704855000000001</v>
      </c>
      <c r="G282" s="320">
        <v>3.5216066810081357E-4</v>
      </c>
    </row>
    <row r="283" spans="1:7" ht="15.75">
      <c r="A283" s="188">
        <f t="shared" si="4"/>
        <v>276</v>
      </c>
      <c r="B283" s="343" t="s">
        <v>911</v>
      </c>
      <c r="C283" s="190" t="s">
        <v>1311</v>
      </c>
      <c r="D283" s="191" t="s">
        <v>313</v>
      </c>
      <c r="E283" s="192">
        <v>19521</v>
      </c>
      <c r="F283" s="193">
        <v>2.4694064999999998</v>
      </c>
      <c r="G283" s="320">
        <v>3.5200685972554448E-4</v>
      </c>
    </row>
    <row r="284" spans="1:7" ht="15.75">
      <c r="A284" s="188">
        <f t="shared" si="4"/>
        <v>277</v>
      </c>
      <c r="B284" s="343" t="s">
        <v>912</v>
      </c>
      <c r="C284" s="190" t="s">
        <v>1312</v>
      </c>
      <c r="D284" s="191" t="s">
        <v>301</v>
      </c>
      <c r="E284" s="192">
        <v>8322</v>
      </c>
      <c r="F284" s="193">
        <v>2.467473</v>
      </c>
      <c r="G284" s="320">
        <v>3.5173124481026856E-4</v>
      </c>
    </row>
    <row r="285" spans="1:7" ht="15.75">
      <c r="A285" s="188">
        <f t="shared" si="4"/>
        <v>278</v>
      </c>
      <c r="B285" s="343" t="s">
        <v>913</v>
      </c>
      <c r="C285" s="190" t="s">
        <v>1313</v>
      </c>
      <c r="D285" s="191" t="s">
        <v>306</v>
      </c>
      <c r="E285" s="192">
        <v>5670</v>
      </c>
      <c r="F285" s="193">
        <v>2.46645</v>
      </c>
      <c r="G285" s="320">
        <v>3.5158541907542125E-4</v>
      </c>
    </row>
    <row r="286" spans="1:7" ht="15.75">
      <c r="A286" s="188">
        <f t="shared" si="4"/>
        <v>279</v>
      </c>
      <c r="B286" s="343" t="s">
        <v>914</v>
      </c>
      <c r="C286" s="190" t="s">
        <v>1314</v>
      </c>
      <c r="D286" s="191" t="s">
        <v>301</v>
      </c>
      <c r="E286" s="192">
        <v>3707</v>
      </c>
      <c r="F286" s="193">
        <v>2.4633015</v>
      </c>
      <c r="G286" s="320">
        <v>3.5113660937242345E-4</v>
      </c>
    </row>
    <row r="287" spans="1:7" ht="15.75">
      <c r="A287" s="188">
        <f t="shared" si="4"/>
        <v>280</v>
      </c>
      <c r="B287" s="343" t="s">
        <v>915</v>
      </c>
      <c r="C287" s="190" t="s">
        <v>1315</v>
      </c>
      <c r="D287" s="191" t="s">
        <v>313</v>
      </c>
      <c r="E287" s="192">
        <v>2995</v>
      </c>
      <c r="F287" s="193">
        <v>2.44991</v>
      </c>
      <c r="G287" s="320">
        <v>3.4922768920799744E-4</v>
      </c>
    </row>
    <row r="288" spans="1:7" ht="15.75">
      <c r="A288" s="188">
        <f t="shared" si="4"/>
        <v>281</v>
      </c>
      <c r="B288" s="343" t="s">
        <v>916</v>
      </c>
      <c r="C288" s="190" t="s">
        <v>1316</v>
      </c>
      <c r="D288" s="191" t="s">
        <v>307</v>
      </c>
      <c r="E288" s="192">
        <v>553</v>
      </c>
      <c r="F288" s="193">
        <v>2.4354119999999999</v>
      </c>
      <c r="G288" s="320">
        <v>3.4716104062166669E-4</v>
      </c>
    </row>
    <row r="289" spans="1:7" ht="15.75">
      <c r="A289" s="188">
        <f t="shared" si="4"/>
        <v>282</v>
      </c>
      <c r="B289" s="343" t="s">
        <v>917</v>
      </c>
      <c r="C289" s="190" t="s">
        <v>1317</v>
      </c>
      <c r="D289" s="191" t="s">
        <v>311</v>
      </c>
      <c r="E289" s="192">
        <v>1265</v>
      </c>
      <c r="F289" s="193">
        <v>2.4079275</v>
      </c>
      <c r="G289" s="320">
        <v>3.4324320346681725E-4</v>
      </c>
    </row>
    <row r="290" spans="1:7" ht="15.75">
      <c r="A290" s="188">
        <f t="shared" si="4"/>
        <v>283</v>
      </c>
      <c r="B290" s="343" t="s">
        <v>918</v>
      </c>
      <c r="C290" s="190" t="s">
        <v>1318</v>
      </c>
      <c r="D290" s="191" t="s">
        <v>315</v>
      </c>
      <c r="E290" s="192">
        <v>586</v>
      </c>
      <c r="F290" s="193">
        <v>2.3976190000000002</v>
      </c>
      <c r="G290" s="320">
        <v>3.4177375616703862E-4</v>
      </c>
    </row>
    <row r="291" spans="1:7" ht="15.75">
      <c r="A291" s="188">
        <f t="shared" si="4"/>
        <v>284</v>
      </c>
      <c r="B291" s="343" t="s">
        <v>919</v>
      </c>
      <c r="C291" s="190" t="s">
        <v>1319</v>
      </c>
      <c r="D291" s="191" t="s">
        <v>318</v>
      </c>
      <c r="E291" s="192">
        <v>2444</v>
      </c>
      <c r="F291" s="193">
        <v>2.3963420000000002</v>
      </c>
      <c r="G291" s="320">
        <v>3.4159172345599268E-4</v>
      </c>
    </row>
    <row r="292" spans="1:7" ht="15.75">
      <c r="A292" s="188">
        <f t="shared" si="4"/>
        <v>285</v>
      </c>
      <c r="B292" s="343" t="s">
        <v>920</v>
      </c>
      <c r="C292" s="190" t="s">
        <v>1320</v>
      </c>
      <c r="D292" s="191" t="s">
        <v>314</v>
      </c>
      <c r="E292" s="192">
        <v>3104</v>
      </c>
      <c r="F292" s="193">
        <v>2.3962880000000002</v>
      </c>
      <c r="G292" s="320">
        <v>3.4158402590987166E-4</v>
      </c>
    </row>
    <row r="293" spans="1:7" ht="15.75">
      <c r="A293" s="188">
        <f t="shared" si="4"/>
        <v>286</v>
      </c>
      <c r="B293" s="343" t="s">
        <v>921</v>
      </c>
      <c r="C293" s="190" t="s">
        <v>1321</v>
      </c>
      <c r="D293" s="191" t="s">
        <v>302</v>
      </c>
      <c r="E293" s="192">
        <v>3800</v>
      </c>
      <c r="F293" s="193">
        <v>2.3883000000000001</v>
      </c>
      <c r="G293" s="320">
        <v>3.4044535927256931E-4</v>
      </c>
    </row>
    <row r="294" spans="1:7" ht="15.75">
      <c r="A294" s="188">
        <f t="shared" si="4"/>
        <v>287</v>
      </c>
      <c r="B294" s="343" t="s">
        <v>922</v>
      </c>
      <c r="C294" s="190" t="s">
        <v>1322</v>
      </c>
      <c r="D294" s="191" t="s">
        <v>374</v>
      </c>
      <c r="E294" s="192">
        <v>3327</v>
      </c>
      <c r="F294" s="193">
        <v>2.3771415</v>
      </c>
      <c r="G294" s="320">
        <v>3.3885474689496057E-4</v>
      </c>
    </row>
    <row r="295" spans="1:7" ht="15.75">
      <c r="A295" s="188">
        <f t="shared" si="4"/>
        <v>288</v>
      </c>
      <c r="B295" s="343" t="s">
        <v>923</v>
      </c>
      <c r="C295" s="190" t="s">
        <v>1323</v>
      </c>
      <c r="D295" s="191" t="s">
        <v>377</v>
      </c>
      <c r="E295" s="192">
        <v>4680</v>
      </c>
      <c r="F295" s="193">
        <v>2.3704200000000002</v>
      </c>
      <c r="G295" s="320">
        <v>3.3789661622362504E-4</v>
      </c>
    </row>
    <row r="296" spans="1:7" ht="15.75">
      <c r="A296" s="188">
        <f t="shared" si="4"/>
        <v>289</v>
      </c>
      <c r="B296" s="343" t="s">
        <v>924</v>
      </c>
      <c r="C296" s="190" t="s">
        <v>1324</v>
      </c>
      <c r="D296" s="191" t="s">
        <v>311</v>
      </c>
      <c r="E296" s="192">
        <v>270</v>
      </c>
      <c r="F296" s="193">
        <v>2.3558849999999998</v>
      </c>
      <c r="G296" s="320">
        <v>3.3582469339272993E-4</v>
      </c>
    </row>
    <row r="297" spans="1:7" ht="15.75">
      <c r="A297" s="188">
        <f t="shared" si="4"/>
        <v>290</v>
      </c>
      <c r="B297" s="343" t="s">
        <v>925</v>
      </c>
      <c r="C297" s="190" t="s">
        <v>1325</v>
      </c>
      <c r="D297" s="191" t="s">
        <v>301</v>
      </c>
      <c r="E297" s="192">
        <v>220</v>
      </c>
      <c r="F297" s="193">
        <v>2.3390399999999998</v>
      </c>
      <c r="G297" s="320">
        <v>3.3342348664443765E-4</v>
      </c>
    </row>
    <row r="298" spans="1:7" ht="15.75">
      <c r="A298" s="188">
        <f t="shared" si="4"/>
        <v>291</v>
      </c>
      <c r="B298" s="343" t="s">
        <v>926</v>
      </c>
      <c r="C298" s="190" t="s">
        <v>1326</v>
      </c>
      <c r="D298" s="191" t="s">
        <v>310</v>
      </c>
      <c r="E298" s="192">
        <v>23455</v>
      </c>
      <c r="F298" s="193">
        <v>2.3337724999999998</v>
      </c>
      <c r="G298" s="320">
        <v>3.326726195297669E-4</v>
      </c>
    </row>
    <row r="299" spans="1:7" ht="15.75">
      <c r="A299" s="188">
        <f t="shared" si="4"/>
        <v>292</v>
      </c>
      <c r="B299" s="343" t="s">
        <v>927</v>
      </c>
      <c r="C299" s="190" t="s">
        <v>1327</v>
      </c>
      <c r="D299" s="191" t="s">
        <v>313</v>
      </c>
      <c r="E299" s="192">
        <v>1288</v>
      </c>
      <c r="F299" s="193">
        <v>2.3042319999999998</v>
      </c>
      <c r="G299" s="320">
        <v>3.2846170543371892E-4</v>
      </c>
    </row>
    <row r="300" spans="1:7" ht="15.75">
      <c r="A300" s="188">
        <f t="shared" si="4"/>
        <v>293</v>
      </c>
      <c r="B300" s="343" t="s">
        <v>928</v>
      </c>
      <c r="C300" s="190" t="s">
        <v>1328</v>
      </c>
      <c r="D300" s="191" t="s">
        <v>301</v>
      </c>
      <c r="E300" s="192">
        <v>101</v>
      </c>
      <c r="F300" s="193">
        <v>2.2483105000000001</v>
      </c>
      <c r="G300" s="320">
        <v>3.2049025496327509E-4</v>
      </c>
    </row>
    <row r="301" spans="1:7" ht="15.75">
      <c r="A301" s="188">
        <f t="shared" si="4"/>
        <v>294</v>
      </c>
      <c r="B301" s="343" t="s">
        <v>929</v>
      </c>
      <c r="C301" s="190" t="s">
        <v>1329</v>
      </c>
      <c r="D301" s="191" t="s">
        <v>318</v>
      </c>
      <c r="E301" s="192">
        <v>554</v>
      </c>
      <c r="F301" s="193">
        <v>2.2442540000000002</v>
      </c>
      <c r="G301" s="320">
        <v>3.1991201244772465E-4</v>
      </c>
    </row>
    <row r="302" spans="1:7" ht="15.75">
      <c r="A302" s="188">
        <f t="shared" si="4"/>
        <v>295</v>
      </c>
      <c r="B302" s="343" t="s">
        <v>930</v>
      </c>
      <c r="C302" s="190" t="s">
        <v>1330</v>
      </c>
      <c r="D302" s="191" t="s">
        <v>306</v>
      </c>
      <c r="E302" s="192">
        <v>18613</v>
      </c>
      <c r="F302" s="193">
        <v>2.2428664999999999</v>
      </c>
      <c r="G302" s="320">
        <v>3.1971422827656076E-4</v>
      </c>
    </row>
    <row r="303" spans="1:7" ht="15.75">
      <c r="A303" s="188">
        <f t="shared" si="4"/>
        <v>296</v>
      </c>
      <c r="B303" s="343" t="s">
        <v>931</v>
      </c>
      <c r="C303" s="190" t="s">
        <v>1331</v>
      </c>
      <c r="D303" s="191" t="s">
        <v>372</v>
      </c>
      <c r="E303" s="192">
        <v>879</v>
      </c>
      <c r="F303" s="193">
        <v>2.1979394999999999</v>
      </c>
      <c r="G303" s="320">
        <v>3.1331001245106196E-4</v>
      </c>
    </row>
    <row r="304" spans="1:7" ht="15.75">
      <c r="A304" s="188">
        <f t="shared" si="4"/>
        <v>297</v>
      </c>
      <c r="B304" s="343" t="s">
        <v>932</v>
      </c>
      <c r="C304" s="190" t="s">
        <v>1332</v>
      </c>
      <c r="D304" s="191" t="s">
        <v>308</v>
      </c>
      <c r="E304" s="192">
        <v>5609</v>
      </c>
      <c r="F304" s="193">
        <v>2.1650740000000002</v>
      </c>
      <c r="G304" s="320">
        <v>3.0862512907997266E-4</v>
      </c>
    </row>
    <row r="305" spans="1:7" ht="15.75">
      <c r="A305" s="188">
        <f t="shared" si="4"/>
        <v>298</v>
      </c>
      <c r="B305" s="343" t="s">
        <v>933</v>
      </c>
      <c r="C305" s="190" t="s">
        <v>1333</v>
      </c>
      <c r="D305" s="191" t="s">
        <v>377</v>
      </c>
      <c r="E305" s="192">
        <v>1559</v>
      </c>
      <c r="F305" s="193">
        <v>2.1389480000000001</v>
      </c>
      <c r="G305" s="320">
        <v>3.0490094222892583E-4</v>
      </c>
    </row>
    <row r="306" spans="1:7" ht="15.75">
      <c r="A306" s="188">
        <f t="shared" si="4"/>
        <v>299</v>
      </c>
      <c r="B306" s="343" t="s">
        <v>934</v>
      </c>
      <c r="C306" s="190" t="s">
        <v>1334</v>
      </c>
      <c r="D306" s="191" t="s">
        <v>376</v>
      </c>
      <c r="E306" s="192">
        <v>2079</v>
      </c>
      <c r="F306" s="193">
        <v>2.1174615000000001</v>
      </c>
      <c r="G306" s="320">
        <v>3.018381028821059E-4</v>
      </c>
    </row>
    <row r="307" spans="1:7" ht="15.75">
      <c r="A307" s="188">
        <f t="shared" si="4"/>
        <v>300</v>
      </c>
      <c r="B307" s="343" t="s">
        <v>935</v>
      </c>
      <c r="C307" s="190" t="s">
        <v>1335</v>
      </c>
      <c r="D307" s="191" t="s">
        <v>374</v>
      </c>
      <c r="E307" s="192">
        <v>131</v>
      </c>
      <c r="F307" s="193">
        <v>2.1010434999999998</v>
      </c>
      <c r="G307" s="320">
        <v>2.9949776376702946E-4</v>
      </c>
    </row>
    <row r="308" spans="1:7" ht="15.75">
      <c r="A308" s="188">
        <f t="shared" si="4"/>
        <v>301</v>
      </c>
      <c r="B308" s="343" t="s">
        <v>936</v>
      </c>
      <c r="C308" s="190" t="s">
        <v>1336</v>
      </c>
      <c r="D308" s="191" t="s">
        <v>378</v>
      </c>
      <c r="E308" s="192">
        <v>320</v>
      </c>
      <c r="F308" s="193">
        <v>2.08704</v>
      </c>
      <c r="G308" s="320">
        <v>2.975016047465658E-4</v>
      </c>
    </row>
    <row r="309" spans="1:7" ht="15.75">
      <c r="A309" s="188">
        <f t="shared" si="4"/>
        <v>302</v>
      </c>
      <c r="B309" s="343" t="s">
        <v>937</v>
      </c>
      <c r="C309" s="190" t="s">
        <v>1337</v>
      </c>
      <c r="D309" s="191" t="s">
        <v>373</v>
      </c>
      <c r="E309" s="192">
        <v>2030</v>
      </c>
      <c r="F309" s="193">
        <v>2.0777049999999999</v>
      </c>
      <c r="G309" s="320">
        <v>2.9617092709769024E-4</v>
      </c>
    </row>
    <row r="310" spans="1:7" ht="15.75">
      <c r="A310" s="188">
        <f t="shared" si="4"/>
        <v>303</v>
      </c>
      <c r="B310" s="343" t="s">
        <v>938</v>
      </c>
      <c r="C310" s="190" t="s">
        <v>1338</v>
      </c>
      <c r="D310" s="191" t="s">
        <v>318</v>
      </c>
      <c r="E310" s="192">
        <v>3152</v>
      </c>
      <c r="F310" s="193">
        <v>2.0692879999999998</v>
      </c>
      <c r="G310" s="320">
        <v>2.9497110773287123E-4</v>
      </c>
    </row>
    <row r="311" spans="1:7" ht="15.75">
      <c r="A311" s="188">
        <f t="shared" si="4"/>
        <v>304</v>
      </c>
      <c r="B311" s="343" t="s">
        <v>939</v>
      </c>
      <c r="C311" s="190" t="s">
        <v>1339</v>
      </c>
      <c r="D311" s="191" t="s">
        <v>314</v>
      </c>
      <c r="E311" s="192">
        <v>792</v>
      </c>
      <c r="F311" s="193">
        <v>2.0619719999999999</v>
      </c>
      <c r="G311" s="320">
        <v>2.9392823278062984E-4</v>
      </c>
    </row>
    <row r="312" spans="1:7" ht="15.75">
      <c r="A312" s="188">
        <f t="shared" si="4"/>
        <v>305</v>
      </c>
      <c r="B312" s="343" t="s">
        <v>940</v>
      </c>
      <c r="C312" s="190" t="s">
        <v>1340</v>
      </c>
      <c r="D312" s="191" t="s">
        <v>1187</v>
      </c>
      <c r="E312" s="192">
        <v>2533</v>
      </c>
      <c r="F312" s="193">
        <v>2.0618620000000001</v>
      </c>
      <c r="G312" s="320">
        <v>2.9391255259408715E-4</v>
      </c>
    </row>
    <row r="313" spans="1:7" ht="15.75">
      <c r="A313" s="188">
        <f t="shared" si="4"/>
        <v>306</v>
      </c>
      <c r="B313" s="343" t="s">
        <v>941</v>
      </c>
      <c r="C313" s="190" t="s">
        <v>1341</v>
      </c>
      <c r="D313" s="191" t="s">
        <v>1342</v>
      </c>
      <c r="E313" s="192">
        <v>9189</v>
      </c>
      <c r="F313" s="193">
        <v>2.0261745000000002</v>
      </c>
      <c r="G313" s="320">
        <v>2.888254011646018E-4</v>
      </c>
    </row>
    <row r="314" spans="1:7" ht="15.75">
      <c r="A314" s="188">
        <f t="shared" si="4"/>
        <v>307</v>
      </c>
      <c r="B314" s="343" t="s">
        <v>942</v>
      </c>
      <c r="C314" s="190" t="s">
        <v>1343</v>
      </c>
      <c r="D314" s="191" t="s">
        <v>318</v>
      </c>
      <c r="E314" s="192">
        <v>948</v>
      </c>
      <c r="F314" s="193">
        <v>2.0130780000000001</v>
      </c>
      <c r="G314" s="320">
        <v>2.8695853240954036E-4</v>
      </c>
    </row>
    <row r="315" spans="1:7" ht="15.75">
      <c r="A315" s="188">
        <f t="shared" si="4"/>
        <v>308</v>
      </c>
      <c r="B315" s="343" t="s">
        <v>943</v>
      </c>
      <c r="C315" s="190" t="s">
        <v>1344</v>
      </c>
      <c r="D315" s="191" t="s">
        <v>309</v>
      </c>
      <c r="E315" s="192">
        <v>7638</v>
      </c>
      <c r="F315" s="193">
        <v>2.008794</v>
      </c>
      <c r="G315" s="320">
        <v>2.8634786041727654E-4</v>
      </c>
    </row>
    <row r="316" spans="1:7" ht="15.75">
      <c r="A316" s="188">
        <f t="shared" si="4"/>
        <v>309</v>
      </c>
      <c r="B316" s="343" t="s">
        <v>944</v>
      </c>
      <c r="C316" s="190" t="s">
        <v>1345</v>
      </c>
      <c r="D316" s="191" t="s">
        <v>315</v>
      </c>
      <c r="E316" s="192">
        <v>536</v>
      </c>
      <c r="F316" s="193">
        <v>2.0059800000000001</v>
      </c>
      <c r="G316" s="320">
        <v>2.8594673273608364E-4</v>
      </c>
    </row>
    <row r="317" spans="1:7" ht="15.75">
      <c r="A317" s="188">
        <f t="shared" si="4"/>
        <v>310</v>
      </c>
      <c r="B317" s="343" t="s">
        <v>945</v>
      </c>
      <c r="C317" s="190" t="s">
        <v>1346</v>
      </c>
      <c r="D317" s="191" t="s">
        <v>305</v>
      </c>
      <c r="E317" s="192">
        <v>1359</v>
      </c>
      <c r="F317" s="193">
        <v>2.0038455000000002</v>
      </c>
      <c r="G317" s="320">
        <v>2.8564246584357965E-4</v>
      </c>
    </row>
    <row r="318" spans="1:7" ht="15.75">
      <c r="A318" s="188">
        <f t="shared" si="4"/>
        <v>311</v>
      </c>
      <c r="B318" s="343" t="s">
        <v>946</v>
      </c>
      <c r="C318" s="190" t="s">
        <v>1347</v>
      </c>
      <c r="D318" s="191" t="s">
        <v>303</v>
      </c>
      <c r="E318" s="192">
        <v>4554</v>
      </c>
      <c r="F318" s="193">
        <v>1.9604969999999999</v>
      </c>
      <c r="G318" s="320">
        <v>2.7946326069496895E-4</v>
      </c>
    </row>
    <row r="319" spans="1:7" ht="15.75">
      <c r="A319" s="188">
        <f t="shared" si="4"/>
        <v>312</v>
      </c>
      <c r="B319" s="343" t="s">
        <v>947</v>
      </c>
      <c r="C319" s="190" t="s">
        <v>1348</v>
      </c>
      <c r="D319" s="191" t="s">
        <v>304</v>
      </c>
      <c r="E319" s="192">
        <v>1659</v>
      </c>
      <c r="F319" s="193">
        <v>1.8713519999999999</v>
      </c>
      <c r="G319" s="320">
        <v>2.6675589497359673E-4</v>
      </c>
    </row>
    <row r="320" spans="1:7" ht="15.75">
      <c r="A320" s="188">
        <f t="shared" si="4"/>
        <v>313</v>
      </c>
      <c r="B320" s="343" t="s">
        <v>948</v>
      </c>
      <c r="C320" s="190" t="s">
        <v>1349</v>
      </c>
      <c r="D320" s="191" t="s">
        <v>372</v>
      </c>
      <c r="E320" s="192">
        <v>935</v>
      </c>
      <c r="F320" s="193">
        <v>1.8681300000000001</v>
      </c>
      <c r="G320" s="320">
        <v>2.662966080550454E-4</v>
      </c>
    </row>
    <row r="321" spans="1:7" ht="15.75">
      <c r="A321" s="188">
        <f t="shared" si="4"/>
        <v>314</v>
      </c>
      <c r="B321" s="343" t="s">
        <v>949</v>
      </c>
      <c r="C321" s="190" t="s">
        <v>1350</v>
      </c>
      <c r="D321" s="191" t="s">
        <v>303</v>
      </c>
      <c r="E321" s="192">
        <v>2406</v>
      </c>
      <c r="F321" s="193">
        <v>1.8526199999999999</v>
      </c>
      <c r="G321" s="320">
        <v>2.640857017525216E-4</v>
      </c>
    </row>
    <row r="322" spans="1:7" ht="15.75">
      <c r="A322" s="188">
        <f t="shared" si="4"/>
        <v>315</v>
      </c>
      <c r="B322" s="343" t="s">
        <v>950</v>
      </c>
      <c r="C322" s="190" t="s">
        <v>1351</v>
      </c>
      <c r="D322" s="191" t="s">
        <v>303</v>
      </c>
      <c r="E322" s="192">
        <v>484</v>
      </c>
      <c r="F322" s="193">
        <v>1.8469439999999999</v>
      </c>
      <c r="G322" s="320">
        <v>2.6327660412691717E-4</v>
      </c>
    </row>
    <row r="323" spans="1:7" ht="15.75">
      <c r="A323" s="188">
        <f t="shared" si="4"/>
        <v>316</v>
      </c>
      <c r="B323" s="343" t="s">
        <v>951</v>
      </c>
      <c r="C323" s="190" t="s">
        <v>1352</v>
      </c>
      <c r="D323" s="191" t="s">
        <v>304</v>
      </c>
      <c r="E323" s="192">
        <v>412</v>
      </c>
      <c r="F323" s="193">
        <v>1.830104</v>
      </c>
      <c r="G323" s="320">
        <v>2.6087611011437682E-4</v>
      </c>
    </row>
    <row r="324" spans="1:7" ht="15.75">
      <c r="A324" s="188">
        <f t="shared" si="4"/>
        <v>317</v>
      </c>
      <c r="B324" s="343" t="s">
        <v>952</v>
      </c>
      <c r="C324" s="190" t="s">
        <v>1353</v>
      </c>
      <c r="D324" s="191" t="s">
        <v>378</v>
      </c>
      <c r="E324" s="192">
        <v>1385</v>
      </c>
      <c r="F324" s="193">
        <v>1.8164275000000001</v>
      </c>
      <c r="G324" s="320">
        <v>2.5892656401209016E-4</v>
      </c>
    </row>
    <row r="325" spans="1:7" ht="15.75">
      <c r="A325" s="188">
        <f t="shared" si="4"/>
        <v>318</v>
      </c>
      <c r="B325" s="343" t="s">
        <v>953</v>
      </c>
      <c r="C325" s="190" t="s">
        <v>1354</v>
      </c>
      <c r="D325" s="191" t="s">
        <v>310</v>
      </c>
      <c r="E325" s="192">
        <v>2738</v>
      </c>
      <c r="F325" s="193">
        <v>1.808449</v>
      </c>
      <c r="G325" s="320">
        <v>2.5778925157271646E-4</v>
      </c>
    </row>
    <row r="326" spans="1:7" ht="15.75">
      <c r="A326" s="188">
        <f t="shared" si="4"/>
        <v>319</v>
      </c>
      <c r="B326" s="343" t="s">
        <v>954</v>
      </c>
      <c r="C326" s="190" t="s">
        <v>1355</v>
      </c>
      <c r="D326" s="191" t="s">
        <v>1243</v>
      </c>
      <c r="E326" s="192">
        <v>796</v>
      </c>
      <c r="F326" s="193">
        <v>1.7738860000000001</v>
      </c>
      <c r="G326" s="320">
        <v>2.5286239441384286E-4</v>
      </c>
    </row>
    <row r="327" spans="1:7" ht="15.75">
      <c r="A327" s="188">
        <f t="shared" si="4"/>
        <v>320</v>
      </c>
      <c r="B327" s="343" t="s">
        <v>955</v>
      </c>
      <c r="C327" s="190" t="s">
        <v>1356</v>
      </c>
      <c r="D327" s="191" t="s">
        <v>378</v>
      </c>
      <c r="E327" s="192">
        <v>270</v>
      </c>
      <c r="F327" s="193">
        <v>1.7698499999999999</v>
      </c>
      <c r="G327" s="320">
        <v>2.5228707411487533E-4</v>
      </c>
    </row>
    <row r="328" spans="1:7" ht="15.75">
      <c r="A328" s="188">
        <f t="shared" si="4"/>
        <v>321</v>
      </c>
      <c r="B328" s="343" t="s">
        <v>956</v>
      </c>
      <c r="C328" s="190" t="s">
        <v>1357</v>
      </c>
      <c r="D328" s="191" t="s">
        <v>314</v>
      </c>
      <c r="E328" s="192">
        <v>3163</v>
      </c>
      <c r="F328" s="193">
        <v>1.7570465</v>
      </c>
      <c r="G328" s="320">
        <v>2.5046197167487771E-4</v>
      </c>
    </row>
    <row r="329" spans="1:7" ht="15.75">
      <c r="A329" s="188">
        <f t="shared" si="4"/>
        <v>322</v>
      </c>
      <c r="B329" s="343" t="s">
        <v>957</v>
      </c>
      <c r="C329" s="190" t="s">
        <v>1358</v>
      </c>
      <c r="D329" s="191" t="s">
        <v>302</v>
      </c>
      <c r="E329" s="192">
        <v>1350</v>
      </c>
      <c r="F329" s="193">
        <v>1.75095</v>
      </c>
      <c r="G329" s="320">
        <v>2.4959293297253493E-4</v>
      </c>
    </row>
    <row r="330" spans="1:7" ht="15.75">
      <c r="A330" s="188">
        <f t="shared" ref="A330:A393" si="5">+A329+1</f>
        <v>323</v>
      </c>
      <c r="B330" s="343" t="s">
        <v>958</v>
      </c>
      <c r="C330" s="190" t="s">
        <v>1359</v>
      </c>
      <c r="D330" s="191" t="s">
        <v>318</v>
      </c>
      <c r="E330" s="192">
        <v>1258</v>
      </c>
      <c r="F330" s="193">
        <v>1.7152829999999999</v>
      </c>
      <c r="G330" s="320">
        <v>2.445087037596326E-4</v>
      </c>
    </row>
    <row r="331" spans="1:7" ht="15.75">
      <c r="A331" s="188">
        <f t="shared" si="5"/>
        <v>324</v>
      </c>
      <c r="B331" s="343" t="s">
        <v>959</v>
      </c>
      <c r="C331" s="190" t="s">
        <v>1360</v>
      </c>
      <c r="D331" s="191" t="s">
        <v>375</v>
      </c>
      <c r="E331" s="192">
        <v>2045</v>
      </c>
      <c r="F331" s="193">
        <v>1.7106425000000001</v>
      </c>
      <c r="G331" s="320">
        <v>2.438472137082553E-4</v>
      </c>
    </row>
    <row r="332" spans="1:7" ht="15.75">
      <c r="A332" s="188">
        <f t="shared" si="5"/>
        <v>325</v>
      </c>
      <c r="B332" s="343" t="s">
        <v>960</v>
      </c>
      <c r="C332" s="190" t="s">
        <v>1361</v>
      </c>
      <c r="D332" s="191" t="s">
        <v>303</v>
      </c>
      <c r="E332" s="192">
        <v>332</v>
      </c>
      <c r="F332" s="193">
        <v>1.691872</v>
      </c>
      <c r="G332" s="320">
        <v>2.411715324218902E-4</v>
      </c>
    </row>
    <row r="333" spans="1:7" ht="15.75">
      <c r="A333" s="188">
        <f t="shared" si="5"/>
        <v>326</v>
      </c>
      <c r="B333" s="343" t="s">
        <v>961</v>
      </c>
      <c r="C333" s="190" t="s">
        <v>1362</v>
      </c>
      <c r="D333" s="191" t="s">
        <v>1243</v>
      </c>
      <c r="E333" s="192">
        <v>14213</v>
      </c>
      <c r="F333" s="193">
        <v>1.634495</v>
      </c>
      <c r="G333" s="320">
        <v>2.3299260457405608E-4</v>
      </c>
    </row>
    <row r="334" spans="1:7" ht="15.75">
      <c r="A334" s="188">
        <f t="shared" si="5"/>
        <v>327</v>
      </c>
      <c r="B334" s="343" t="s">
        <v>962</v>
      </c>
      <c r="C334" s="190" t="s">
        <v>1363</v>
      </c>
      <c r="D334" s="191" t="s">
        <v>318</v>
      </c>
      <c r="E334" s="192">
        <v>513</v>
      </c>
      <c r="F334" s="193">
        <v>1.630314</v>
      </c>
      <c r="G334" s="320">
        <v>2.3239661493828226E-4</v>
      </c>
    </row>
    <row r="335" spans="1:7" ht="15.75">
      <c r="A335" s="188">
        <f t="shared" si="5"/>
        <v>328</v>
      </c>
      <c r="B335" s="343" t="s">
        <v>963</v>
      </c>
      <c r="C335" s="190" t="s">
        <v>1364</v>
      </c>
      <c r="D335" s="191" t="s">
        <v>378</v>
      </c>
      <c r="E335" s="192">
        <v>409</v>
      </c>
      <c r="F335" s="193">
        <v>1.625775</v>
      </c>
      <c r="G335" s="320">
        <v>2.3174959342266941E-4</v>
      </c>
    </row>
    <row r="336" spans="1:7" ht="15.75">
      <c r="A336" s="188">
        <f t="shared" si="5"/>
        <v>329</v>
      </c>
      <c r="B336" s="343" t="s">
        <v>964</v>
      </c>
      <c r="C336" s="190" t="s">
        <v>1365</v>
      </c>
      <c r="D336" s="191" t="s">
        <v>305</v>
      </c>
      <c r="E336" s="192">
        <v>2497</v>
      </c>
      <c r="F336" s="193">
        <v>1.6205529999999999</v>
      </c>
      <c r="G336" s="320">
        <v>2.310052122033413E-4</v>
      </c>
    </row>
    <row r="337" spans="1:7" ht="15.75">
      <c r="A337" s="188">
        <f t="shared" si="5"/>
        <v>330</v>
      </c>
      <c r="B337" s="343" t="s">
        <v>965</v>
      </c>
      <c r="C337" s="190" t="s">
        <v>1366</v>
      </c>
      <c r="D337" s="191" t="s">
        <v>304</v>
      </c>
      <c r="E337" s="192">
        <v>6007</v>
      </c>
      <c r="F337" s="193">
        <v>1.6128795</v>
      </c>
      <c r="G337" s="320">
        <v>2.2991137664483605E-4</v>
      </c>
    </row>
    <row r="338" spans="1:7" ht="15.75">
      <c r="A338" s="188">
        <f t="shared" si="5"/>
        <v>331</v>
      </c>
      <c r="B338" s="343" t="s">
        <v>966</v>
      </c>
      <c r="C338" s="190" t="s">
        <v>1367</v>
      </c>
      <c r="D338" s="191" t="s">
        <v>377</v>
      </c>
      <c r="E338" s="192">
        <v>478</v>
      </c>
      <c r="F338" s="193">
        <v>1.604168</v>
      </c>
      <c r="G338" s="320">
        <v>2.2866957714422768E-4</v>
      </c>
    </row>
    <row r="339" spans="1:7" ht="15.75">
      <c r="A339" s="188">
        <f t="shared" si="5"/>
        <v>332</v>
      </c>
      <c r="B339" s="343" t="s">
        <v>967</v>
      </c>
      <c r="C339" s="190" t="s">
        <v>1368</v>
      </c>
      <c r="D339" s="191" t="s">
        <v>305</v>
      </c>
      <c r="E339" s="192">
        <v>1335</v>
      </c>
      <c r="F339" s="193">
        <v>1.5999975</v>
      </c>
      <c r="G339" s="320">
        <v>2.2807508425353292E-4</v>
      </c>
    </row>
    <row r="340" spans="1:7" ht="15.75">
      <c r="A340" s="188">
        <f t="shared" si="5"/>
        <v>333</v>
      </c>
      <c r="B340" s="343" t="s">
        <v>968</v>
      </c>
      <c r="C340" s="190" t="s">
        <v>1369</v>
      </c>
      <c r="D340" s="191" t="s">
        <v>378</v>
      </c>
      <c r="E340" s="192">
        <v>1212</v>
      </c>
      <c r="F340" s="193">
        <v>1.5968100000000001</v>
      </c>
      <c r="G340" s="320">
        <v>2.2762071521166996E-4</v>
      </c>
    </row>
    <row r="341" spans="1:7" ht="15.75">
      <c r="A341" s="188">
        <f t="shared" si="5"/>
        <v>334</v>
      </c>
      <c r="B341" s="343" t="s">
        <v>969</v>
      </c>
      <c r="C341" s="190" t="s">
        <v>1370</v>
      </c>
      <c r="D341" s="191" t="s">
        <v>313</v>
      </c>
      <c r="E341" s="192">
        <v>1811</v>
      </c>
      <c r="F341" s="193">
        <v>1.59368</v>
      </c>
      <c r="G341" s="320">
        <v>2.2717454263095435E-4</v>
      </c>
    </row>
    <row r="342" spans="1:7" ht="15.75">
      <c r="A342" s="188">
        <f t="shared" si="5"/>
        <v>335</v>
      </c>
      <c r="B342" s="343" t="s">
        <v>970</v>
      </c>
      <c r="C342" s="190" t="s">
        <v>1371</v>
      </c>
      <c r="D342" s="191" t="s">
        <v>315</v>
      </c>
      <c r="E342" s="192">
        <v>3485</v>
      </c>
      <c r="F342" s="193">
        <v>1.5734775000000001</v>
      </c>
      <c r="G342" s="320">
        <v>2.2429473382523307E-4</v>
      </c>
    </row>
    <row r="343" spans="1:7" ht="15.75">
      <c r="A343" s="188">
        <f t="shared" si="5"/>
        <v>336</v>
      </c>
      <c r="B343" s="343" t="s">
        <v>971</v>
      </c>
      <c r="C343" s="190" t="s">
        <v>1372</v>
      </c>
      <c r="D343" s="191" t="s">
        <v>377</v>
      </c>
      <c r="E343" s="192">
        <v>89</v>
      </c>
      <c r="F343" s="193">
        <v>1.5507804999999999</v>
      </c>
      <c r="G343" s="320">
        <v>2.2105934115286801E-4</v>
      </c>
    </row>
    <row r="344" spans="1:7" ht="15.75">
      <c r="A344" s="188">
        <f t="shared" si="5"/>
        <v>337</v>
      </c>
      <c r="B344" s="343" t="s">
        <v>972</v>
      </c>
      <c r="C344" s="190" t="s">
        <v>1373</v>
      </c>
      <c r="D344" s="191" t="s">
        <v>306</v>
      </c>
      <c r="E344" s="192">
        <v>9110</v>
      </c>
      <c r="F344" s="193">
        <v>1.5487</v>
      </c>
      <c r="G344" s="320">
        <v>2.2076277180648499E-4</v>
      </c>
    </row>
    <row r="345" spans="1:7" ht="15.75">
      <c r="A345" s="188">
        <f t="shared" si="5"/>
        <v>338</v>
      </c>
      <c r="B345" s="343" t="s">
        <v>973</v>
      </c>
      <c r="C345" s="190" t="s">
        <v>1374</v>
      </c>
      <c r="D345" s="191" t="s">
        <v>313</v>
      </c>
      <c r="E345" s="192">
        <v>12891</v>
      </c>
      <c r="F345" s="193">
        <v>1.5404745</v>
      </c>
      <c r="G345" s="320">
        <v>2.1959025022096534E-4</v>
      </c>
    </row>
    <row r="346" spans="1:7" ht="15.75">
      <c r="A346" s="188">
        <f t="shared" si="5"/>
        <v>339</v>
      </c>
      <c r="B346" s="343" t="s">
        <v>974</v>
      </c>
      <c r="C346" s="190" t="s">
        <v>1375</v>
      </c>
      <c r="D346" s="191" t="s">
        <v>315</v>
      </c>
      <c r="E346" s="192">
        <v>531</v>
      </c>
      <c r="F346" s="193">
        <v>1.5359175</v>
      </c>
      <c r="G346" s="320">
        <v>2.1894066285664551E-4</v>
      </c>
    </row>
    <row r="347" spans="1:7" ht="15.75">
      <c r="A347" s="188">
        <f t="shared" si="5"/>
        <v>340</v>
      </c>
      <c r="B347" s="343" t="s">
        <v>975</v>
      </c>
      <c r="C347" s="190" t="s">
        <v>1376</v>
      </c>
      <c r="D347" s="191" t="s">
        <v>1377</v>
      </c>
      <c r="E347" s="192">
        <v>14219</v>
      </c>
      <c r="F347" s="193">
        <v>1.535652</v>
      </c>
      <c r="G347" s="320">
        <v>2.1890281658821739E-4</v>
      </c>
    </row>
    <row r="348" spans="1:7" ht="15.75">
      <c r="A348" s="188">
        <f t="shared" si="5"/>
        <v>341</v>
      </c>
      <c r="B348" s="343" t="s">
        <v>976</v>
      </c>
      <c r="C348" s="190" t="s">
        <v>1378</v>
      </c>
      <c r="D348" s="191" t="s">
        <v>304</v>
      </c>
      <c r="E348" s="192">
        <v>691</v>
      </c>
      <c r="F348" s="193">
        <v>1.5240005000000001</v>
      </c>
      <c r="G348" s="320">
        <v>2.1724192846546718E-4</v>
      </c>
    </row>
    <row r="349" spans="1:7" ht="15.75">
      <c r="A349" s="188">
        <f t="shared" si="5"/>
        <v>342</v>
      </c>
      <c r="B349" s="343" t="s">
        <v>977</v>
      </c>
      <c r="C349" s="190" t="s">
        <v>1379</v>
      </c>
      <c r="D349" s="191" t="s">
        <v>307</v>
      </c>
      <c r="E349" s="192">
        <v>1500</v>
      </c>
      <c r="F349" s="193">
        <v>1.518</v>
      </c>
      <c r="G349" s="320">
        <v>2.163865742895617E-4</v>
      </c>
    </row>
    <row r="350" spans="1:7" ht="15.75">
      <c r="A350" s="188">
        <f t="shared" si="5"/>
        <v>343</v>
      </c>
      <c r="B350" s="343" t="s">
        <v>978</v>
      </c>
      <c r="C350" s="190" t="s">
        <v>1380</v>
      </c>
      <c r="D350" s="191" t="s">
        <v>304</v>
      </c>
      <c r="E350" s="192">
        <v>493</v>
      </c>
      <c r="F350" s="193">
        <v>1.5001990000000001</v>
      </c>
      <c r="G350" s="320">
        <v>2.1384909246549813E-4</v>
      </c>
    </row>
    <row r="351" spans="1:7" ht="15.75">
      <c r="A351" s="188">
        <f t="shared" si="5"/>
        <v>344</v>
      </c>
      <c r="B351" s="343" t="s">
        <v>979</v>
      </c>
      <c r="C351" s="190" t="s">
        <v>1381</v>
      </c>
      <c r="D351" s="191" t="s">
        <v>313</v>
      </c>
      <c r="E351" s="192">
        <v>4938</v>
      </c>
      <c r="F351" s="193">
        <v>1.4739930000000001</v>
      </c>
      <c r="G351" s="320">
        <v>2.1011350184242024E-4</v>
      </c>
    </row>
    <row r="352" spans="1:7" ht="15.75">
      <c r="A352" s="188">
        <f t="shared" si="5"/>
        <v>345</v>
      </c>
      <c r="B352" s="343" t="s">
        <v>980</v>
      </c>
      <c r="C352" s="190" t="s">
        <v>1382</v>
      </c>
      <c r="D352" s="191" t="s">
        <v>373</v>
      </c>
      <c r="E352" s="192">
        <v>2522</v>
      </c>
      <c r="F352" s="193">
        <v>1.4665429999999999</v>
      </c>
      <c r="G352" s="320">
        <v>2.0905152557202679E-4</v>
      </c>
    </row>
    <row r="353" spans="1:7" ht="15.75">
      <c r="A353" s="188">
        <f t="shared" si="5"/>
        <v>346</v>
      </c>
      <c r="B353" s="343" t="s">
        <v>981</v>
      </c>
      <c r="C353" s="190" t="s">
        <v>1383</v>
      </c>
      <c r="D353" s="191" t="s">
        <v>311</v>
      </c>
      <c r="E353" s="192">
        <v>1674</v>
      </c>
      <c r="F353" s="193">
        <v>1.4371290000000001</v>
      </c>
      <c r="G353" s="320">
        <v>2.0485864369050298E-4</v>
      </c>
    </row>
    <row r="354" spans="1:7" ht="15.75">
      <c r="A354" s="188">
        <f t="shared" si="5"/>
        <v>347</v>
      </c>
      <c r="B354" s="343" t="s">
        <v>982</v>
      </c>
      <c r="C354" s="190" t="s">
        <v>1384</v>
      </c>
      <c r="D354" s="191" t="s">
        <v>882</v>
      </c>
      <c r="E354" s="192">
        <v>1010</v>
      </c>
      <c r="F354" s="193">
        <v>1.43218</v>
      </c>
      <c r="G354" s="320">
        <v>2.0415317784323089E-4</v>
      </c>
    </row>
    <row r="355" spans="1:7" ht="15.75">
      <c r="A355" s="188">
        <f t="shared" si="5"/>
        <v>348</v>
      </c>
      <c r="B355" s="343" t="s">
        <v>983</v>
      </c>
      <c r="C355" s="190" t="s">
        <v>1385</v>
      </c>
      <c r="D355" s="191" t="s">
        <v>306</v>
      </c>
      <c r="E355" s="192">
        <v>712</v>
      </c>
      <c r="F355" s="193">
        <v>1.428628</v>
      </c>
      <c r="G355" s="320">
        <v>2.0364685036505136E-4</v>
      </c>
    </row>
    <row r="356" spans="1:7" ht="15.75">
      <c r="A356" s="188">
        <f t="shared" si="5"/>
        <v>349</v>
      </c>
      <c r="B356" s="343" t="s">
        <v>984</v>
      </c>
      <c r="C356" s="190" t="s">
        <v>1386</v>
      </c>
      <c r="D356" s="191" t="s">
        <v>374</v>
      </c>
      <c r="E356" s="192">
        <v>2939</v>
      </c>
      <c r="F356" s="193">
        <v>1.4210065000000001</v>
      </c>
      <c r="G356" s="320">
        <v>2.0256042725836631E-4</v>
      </c>
    </row>
    <row r="357" spans="1:7" ht="15.75">
      <c r="A357" s="188">
        <f t="shared" si="5"/>
        <v>350</v>
      </c>
      <c r="B357" s="343" t="s">
        <v>985</v>
      </c>
      <c r="C357" s="190" t="s">
        <v>1387</v>
      </c>
      <c r="D357" s="191" t="s">
        <v>310</v>
      </c>
      <c r="E357" s="192">
        <v>4876</v>
      </c>
      <c r="F357" s="193">
        <v>1.411602</v>
      </c>
      <c r="G357" s="320">
        <v>2.0121984258253877E-4</v>
      </c>
    </row>
    <row r="358" spans="1:7" ht="15.75">
      <c r="A358" s="188">
        <f t="shared" si="5"/>
        <v>351</v>
      </c>
      <c r="B358" s="343" t="s">
        <v>986</v>
      </c>
      <c r="C358" s="190" t="s">
        <v>1388</v>
      </c>
      <c r="D358" s="191" t="s">
        <v>312</v>
      </c>
      <c r="E358" s="192">
        <v>7788</v>
      </c>
      <c r="F358" s="193">
        <v>1.4096280000000001</v>
      </c>
      <c r="G358" s="320">
        <v>2.0093845450767212E-4</v>
      </c>
    </row>
    <row r="359" spans="1:7" ht="15.75">
      <c r="A359" s="188">
        <f t="shared" si="5"/>
        <v>352</v>
      </c>
      <c r="B359" s="343" t="s">
        <v>987</v>
      </c>
      <c r="C359" s="190" t="s">
        <v>1389</v>
      </c>
      <c r="D359" s="191" t="s">
        <v>372</v>
      </c>
      <c r="E359" s="192">
        <v>1710</v>
      </c>
      <c r="F359" s="193">
        <v>1.4090400000000001</v>
      </c>
      <c r="G359" s="320">
        <v>2.0085463678324374E-4</v>
      </c>
    </row>
    <row r="360" spans="1:7" ht="15.75">
      <c r="A360" s="188">
        <f t="shared" si="5"/>
        <v>353</v>
      </c>
      <c r="B360" s="343" t="s">
        <v>988</v>
      </c>
      <c r="C360" s="190" t="s">
        <v>1390</v>
      </c>
      <c r="D360" s="191" t="s">
        <v>311</v>
      </c>
      <c r="E360" s="192">
        <v>222</v>
      </c>
      <c r="F360" s="193">
        <v>1.3742909999999999</v>
      </c>
      <c r="G360" s="320">
        <v>1.9590126585439791E-4</v>
      </c>
    </row>
    <row r="361" spans="1:7" ht="15.75">
      <c r="A361" s="188">
        <f t="shared" si="5"/>
        <v>354</v>
      </c>
      <c r="B361" s="343" t="s">
        <v>989</v>
      </c>
      <c r="C361" s="190" t="s">
        <v>1391</v>
      </c>
      <c r="D361" s="191" t="s">
        <v>301</v>
      </c>
      <c r="E361" s="192">
        <v>13383</v>
      </c>
      <c r="F361" s="193">
        <v>1.3717575</v>
      </c>
      <c r="G361" s="320">
        <v>1.9554012264888894E-4</v>
      </c>
    </row>
    <row r="362" spans="1:7" ht="15.75">
      <c r="A362" s="188">
        <f t="shared" si="5"/>
        <v>355</v>
      </c>
      <c r="B362" s="343" t="s">
        <v>990</v>
      </c>
      <c r="C362" s="190" t="s">
        <v>1392</v>
      </c>
      <c r="D362" s="191" t="s">
        <v>1342</v>
      </c>
      <c r="E362" s="192">
        <v>1241</v>
      </c>
      <c r="F362" s="193">
        <v>1.3533105000000001</v>
      </c>
      <c r="G362" s="320">
        <v>1.929105553656745E-4</v>
      </c>
    </row>
    <row r="363" spans="1:7" ht="15.75">
      <c r="A363" s="188">
        <f t="shared" si="5"/>
        <v>356</v>
      </c>
      <c r="B363" s="343" t="s">
        <v>991</v>
      </c>
      <c r="C363" s="190" t="s">
        <v>1393</v>
      </c>
      <c r="D363" s="191" t="s">
        <v>374</v>
      </c>
      <c r="E363" s="192">
        <v>924</v>
      </c>
      <c r="F363" s="193">
        <v>1.3485780000000001</v>
      </c>
      <c r="G363" s="320">
        <v>1.922359509764615E-4</v>
      </c>
    </row>
    <row r="364" spans="1:7" ht="15.75">
      <c r="A364" s="188">
        <f t="shared" si="5"/>
        <v>357</v>
      </c>
      <c r="B364" s="343" t="s">
        <v>992</v>
      </c>
      <c r="C364" s="190" t="s">
        <v>1394</v>
      </c>
      <c r="D364" s="191" t="s">
        <v>301</v>
      </c>
      <c r="E364" s="192">
        <v>162</v>
      </c>
      <c r="F364" s="193">
        <v>1.32921</v>
      </c>
      <c r="G364" s="320">
        <v>1.8947509776773934E-4</v>
      </c>
    </row>
    <row r="365" spans="1:7" ht="15.75">
      <c r="A365" s="188">
        <f t="shared" si="5"/>
        <v>358</v>
      </c>
      <c r="B365" s="343" t="s">
        <v>993</v>
      </c>
      <c r="C365" s="190" t="s">
        <v>1395</v>
      </c>
      <c r="D365" s="191" t="s">
        <v>301</v>
      </c>
      <c r="E365" s="192">
        <v>297</v>
      </c>
      <c r="F365" s="193">
        <v>1.3026420000000001</v>
      </c>
      <c r="G365" s="320">
        <v>1.8568790507622084E-4</v>
      </c>
    </row>
    <row r="366" spans="1:7" ht="15.75">
      <c r="A366" s="188">
        <f t="shared" si="5"/>
        <v>359</v>
      </c>
      <c r="B366" s="343" t="s">
        <v>994</v>
      </c>
      <c r="C366" s="190" t="s">
        <v>1396</v>
      </c>
      <c r="D366" s="191" t="s">
        <v>301</v>
      </c>
      <c r="E366" s="192">
        <v>144</v>
      </c>
      <c r="F366" s="193">
        <v>1.296</v>
      </c>
      <c r="G366" s="320">
        <v>1.847411069033412E-4</v>
      </c>
    </row>
    <row r="367" spans="1:7" ht="15.75">
      <c r="A367" s="188">
        <f t="shared" si="5"/>
        <v>360</v>
      </c>
      <c r="B367" s="343" t="s">
        <v>995</v>
      </c>
      <c r="C367" s="190" t="s">
        <v>1397</v>
      </c>
      <c r="D367" s="191" t="s">
        <v>1398</v>
      </c>
      <c r="E367" s="192">
        <v>3041</v>
      </c>
      <c r="F367" s="193">
        <v>1.2924249999999999</v>
      </c>
      <c r="G367" s="320">
        <v>1.8423150084070274E-4</v>
      </c>
    </row>
    <row r="368" spans="1:7" ht="15.75">
      <c r="A368" s="188">
        <f t="shared" si="5"/>
        <v>361</v>
      </c>
      <c r="B368" s="343" t="s">
        <v>996</v>
      </c>
      <c r="C368" s="190" t="s">
        <v>1399</v>
      </c>
      <c r="D368" s="191" t="s">
        <v>303</v>
      </c>
      <c r="E368" s="192">
        <v>2359</v>
      </c>
      <c r="F368" s="193">
        <v>1.2891935000000001</v>
      </c>
      <c r="G368" s="320">
        <v>1.837708597242227E-4</v>
      </c>
    </row>
    <row r="369" spans="1:7" ht="15.75">
      <c r="A369" s="188">
        <f t="shared" si="5"/>
        <v>362</v>
      </c>
      <c r="B369" s="343" t="s">
        <v>997</v>
      </c>
      <c r="C369" s="190" t="s">
        <v>1400</v>
      </c>
      <c r="D369" s="191" t="s">
        <v>374</v>
      </c>
      <c r="E369" s="192">
        <v>1982</v>
      </c>
      <c r="F369" s="193">
        <v>1.2883</v>
      </c>
      <c r="G369" s="320">
        <v>1.8364349384535067E-4</v>
      </c>
    </row>
    <row r="370" spans="1:7" ht="15.75">
      <c r="A370" s="188">
        <f t="shared" si="5"/>
        <v>363</v>
      </c>
      <c r="B370" s="343" t="s">
        <v>998</v>
      </c>
      <c r="C370" s="190" t="s">
        <v>1401</v>
      </c>
      <c r="D370" s="191" t="s">
        <v>304</v>
      </c>
      <c r="E370" s="192">
        <v>832</v>
      </c>
      <c r="F370" s="193">
        <v>1.2767040000000001</v>
      </c>
      <c r="G370" s="320">
        <v>1.8199051708944701E-4</v>
      </c>
    </row>
    <row r="371" spans="1:7" ht="15.75">
      <c r="A371" s="188">
        <f t="shared" si="5"/>
        <v>364</v>
      </c>
      <c r="B371" s="343" t="s">
        <v>999</v>
      </c>
      <c r="C371" s="190" t="s">
        <v>1402</v>
      </c>
      <c r="D371" s="191" t="s">
        <v>308</v>
      </c>
      <c r="E371" s="192">
        <v>1939</v>
      </c>
      <c r="F371" s="193">
        <v>1.2758620000000001</v>
      </c>
      <c r="G371" s="320">
        <v>1.8187049238882E-4</v>
      </c>
    </row>
    <row r="372" spans="1:7" ht="15.75">
      <c r="A372" s="188">
        <f t="shared" si="5"/>
        <v>365</v>
      </c>
      <c r="B372" s="343" t="s">
        <v>1000</v>
      </c>
      <c r="C372" s="190" t="s">
        <v>1403</v>
      </c>
      <c r="D372" s="191" t="s">
        <v>311</v>
      </c>
      <c r="E372" s="192">
        <v>1222</v>
      </c>
      <c r="F372" s="193">
        <v>1.274546</v>
      </c>
      <c r="G372" s="320">
        <v>1.8168290033890888E-4</v>
      </c>
    </row>
    <row r="373" spans="1:7" ht="15.75">
      <c r="A373" s="188">
        <f t="shared" si="5"/>
        <v>366</v>
      </c>
      <c r="B373" s="343" t="s">
        <v>1001</v>
      </c>
      <c r="C373" s="190" t="s">
        <v>1404</v>
      </c>
      <c r="D373" s="191" t="s">
        <v>301</v>
      </c>
      <c r="E373" s="192">
        <v>299</v>
      </c>
      <c r="F373" s="193">
        <v>1.2701519999999999</v>
      </c>
      <c r="G373" s="320">
        <v>1.8105654816010235E-4</v>
      </c>
    </row>
    <row r="374" spans="1:7" ht="15.75">
      <c r="A374" s="188">
        <f t="shared" si="5"/>
        <v>367</v>
      </c>
      <c r="B374" s="343" t="s">
        <v>1002</v>
      </c>
      <c r="C374" s="190" t="s">
        <v>1405</v>
      </c>
      <c r="D374" s="191" t="s">
        <v>318</v>
      </c>
      <c r="E374" s="192">
        <v>618</v>
      </c>
      <c r="F374" s="193">
        <v>1.2579389999999999</v>
      </c>
      <c r="G374" s="320">
        <v>1.7931561981240907E-4</v>
      </c>
    </row>
    <row r="375" spans="1:7" ht="15.75">
      <c r="A375" s="188">
        <f t="shared" si="5"/>
        <v>368</v>
      </c>
      <c r="B375" s="343" t="s">
        <v>1003</v>
      </c>
      <c r="C375" s="190" t="s">
        <v>1406</v>
      </c>
      <c r="D375" s="191" t="s">
        <v>318</v>
      </c>
      <c r="E375" s="192">
        <v>3415</v>
      </c>
      <c r="F375" s="193">
        <v>1.246475</v>
      </c>
      <c r="G375" s="320">
        <v>1.7768145928035667E-4</v>
      </c>
    </row>
    <row r="376" spans="1:7" ht="15.75">
      <c r="A376" s="188">
        <f t="shared" si="5"/>
        <v>369</v>
      </c>
      <c r="B376" s="343" t="s">
        <v>1004</v>
      </c>
      <c r="C376" s="190" t="s">
        <v>1407</v>
      </c>
      <c r="D376" s="191" t="s">
        <v>301</v>
      </c>
      <c r="E376" s="192">
        <v>1755</v>
      </c>
      <c r="F376" s="193">
        <v>1.2460500000000001</v>
      </c>
      <c r="G376" s="320">
        <v>1.776208767414416E-4</v>
      </c>
    </row>
    <row r="377" spans="1:7" ht="15.75">
      <c r="A377" s="188">
        <f t="shared" si="5"/>
        <v>370</v>
      </c>
      <c r="B377" s="343" t="s">
        <v>1005</v>
      </c>
      <c r="C377" s="190" t="s">
        <v>1408</v>
      </c>
      <c r="D377" s="191" t="s">
        <v>315</v>
      </c>
      <c r="E377" s="192">
        <v>46</v>
      </c>
      <c r="F377" s="193">
        <v>1.216056</v>
      </c>
      <c r="G377" s="320">
        <v>1.733453175126925E-4</v>
      </c>
    </row>
    <row r="378" spans="1:7" ht="15.75">
      <c r="A378" s="188">
        <f t="shared" si="5"/>
        <v>371</v>
      </c>
      <c r="B378" s="343" t="s">
        <v>1006</v>
      </c>
      <c r="C378" s="190" t="s">
        <v>1409</v>
      </c>
      <c r="D378" s="191" t="s">
        <v>377</v>
      </c>
      <c r="E378" s="192">
        <v>925</v>
      </c>
      <c r="F378" s="193">
        <v>1.1766000000000001</v>
      </c>
      <c r="G378" s="320">
        <v>1.6772097714696856E-4</v>
      </c>
    </row>
    <row r="379" spans="1:7" ht="15.75">
      <c r="A379" s="188">
        <f t="shared" si="5"/>
        <v>372</v>
      </c>
      <c r="B379" s="343" t="s">
        <v>1007</v>
      </c>
      <c r="C379" s="190" t="s">
        <v>1410</v>
      </c>
      <c r="D379" s="191" t="s">
        <v>305</v>
      </c>
      <c r="E379" s="192">
        <v>1089</v>
      </c>
      <c r="F379" s="193">
        <v>1.1412720000000001</v>
      </c>
      <c r="G379" s="320">
        <v>1.6268507141804786E-4</v>
      </c>
    </row>
    <row r="380" spans="1:7" ht="15.75">
      <c r="A380" s="188">
        <f t="shared" si="5"/>
        <v>373</v>
      </c>
      <c r="B380" s="343" t="s">
        <v>1008</v>
      </c>
      <c r="C380" s="190" t="s">
        <v>1411</v>
      </c>
      <c r="D380" s="191" t="s">
        <v>375</v>
      </c>
      <c r="E380" s="192">
        <v>1131</v>
      </c>
      <c r="F380" s="193">
        <v>1.1372205</v>
      </c>
      <c r="G380" s="320">
        <v>1.6210754163824935E-4</v>
      </c>
    </row>
    <row r="381" spans="1:7" ht="15.75">
      <c r="A381" s="188">
        <f t="shared" si="5"/>
        <v>374</v>
      </c>
      <c r="B381" s="343" t="s">
        <v>1009</v>
      </c>
      <c r="C381" s="190" t="s">
        <v>1412</v>
      </c>
      <c r="D381" s="191" t="s">
        <v>318</v>
      </c>
      <c r="E381" s="192">
        <v>310</v>
      </c>
      <c r="F381" s="193">
        <v>1.1246799999999999</v>
      </c>
      <c r="G381" s="320">
        <v>1.6031992909880385E-4</v>
      </c>
    </row>
    <row r="382" spans="1:7" ht="15.75">
      <c r="A382" s="188">
        <f t="shared" si="5"/>
        <v>375</v>
      </c>
      <c r="B382" s="343" t="s">
        <v>1010</v>
      </c>
      <c r="C382" s="190" t="s">
        <v>1413</v>
      </c>
      <c r="D382" s="191" t="s">
        <v>313</v>
      </c>
      <c r="E382" s="192">
        <v>1803</v>
      </c>
      <c r="F382" s="193">
        <v>1.1052390000000001</v>
      </c>
      <c r="G382" s="320">
        <v>1.5754866994810334E-4</v>
      </c>
    </row>
    <row r="383" spans="1:7" ht="15.75">
      <c r="A383" s="188">
        <f t="shared" si="5"/>
        <v>376</v>
      </c>
      <c r="B383" s="343" t="s">
        <v>1011</v>
      </c>
      <c r="C383" s="190" t="s">
        <v>1414</v>
      </c>
      <c r="D383" s="191" t="s">
        <v>375</v>
      </c>
      <c r="E383" s="192">
        <v>227</v>
      </c>
      <c r="F383" s="193">
        <v>1.102085</v>
      </c>
      <c r="G383" s="320">
        <v>1.5709907623577839E-4</v>
      </c>
    </row>
    <row r="384" spans="1:7" ht="15.75">
      <c r="A384" s="188">
        <f t="shared" si="5"/>
        <v>377</v>
      </c>
      <c r="B384" s="343" t="s">
        <v>1012</v>
      </c>
      <c r="C384" s="190" t="s">
        <v>1415</v>
      </c>
      <c r="D384" s="191" t="s">
        <v>310</v>
      </c>
      <c r="E384" s="192">
        <v>854</v>
      </c>
      <c r="F384" s="193">
        <v>1.0990979999999999</v>
      </c>
      <c r="G384" s="320">
        <v>1.566732878975683E-4</v>
      </c>
    </row>
    <row r="385" spans="1:7" ht="15.75">
      <c r="A385" s="188">
        <f t="shared" si="5"/>
        <v>378</v>
      </c>
      <c r="B385" s="343" t="s">
        <v>1013</v>
      </c>
      <c r="C385" s="190" t="s">
        <v>1416</v>
      </c>
      <c r="D385" s="191" t="s">
        <v>377</v>
      </c>
      <c r="E385" s="192">
        <v>172</v>
      </c>
      <c r="F385" s="193">
        <v>1.093232</v>
      </c>
      <c r="G385" s="320">
        <v>1.5583710631339006E-4</v>
      </c>
    </row>
    <row r="386" spans="1:7" ht="15.75">
      <c r="A386" s="188">
        <f t="shared" si="5"/>
        <v>379</v>
      </c>
      <c r="B386" s="343" t="s">
        <v>1014</v>
      </c>
      <c r="C386" s="190" t="s">
        <v>1417</v>
      </c>
      <c r="D386" s="191" t="s">
        <v>375</v>
      </c>
      <c r="E386" s="192">
        <v>474</v>
      </c>
      <c r="F386" s="193">
        <v>1.0840380000000001</v>
      </c>
      <c r="G386" s="320">
        <v>1.5452652781271928E-4</v>
      </c>
    </row>
    <row r="387" spans="1:7" ht="15.75">
      <c r="A387" s="188">
        <f t="shared" si="5"/>
        <v>380</v>
      </c>
      <c r="B387" s="343" t="s">
        <v>1015</v>
      </c>
      <c r="C387" s="190" t="s">
        <v>1418</v>
      </c>
      <c r="D387" s="191" t="s">
        <v>311</v>
      </c>
      <c r="E387" s="192">
        <v>720</v>
      </c>
      <c r="F387" s="193">
        <v>1.06884</v>
      </c>
      <c r="G387" s="320">
        <v>1.5236009622111667E-4</v>
      </c>
    </row>
    <row r="388" spans="1:7" ht="15.75">
      <c r="A388" s="188">
        <f t="shared" si="5"/>
        <v>381</v>
      </c>
      <c r="B388" s="343" t="s">
        <v>1016</v>
      </c>
      <c r="C388" s="190" t="s">
        <v>1419</v>
      </c>
      <c r="D388" s="191" t="s">
        <v>375</v>
      </c>
      <c r="E388" s="192">
        <v>4174</v>
      </c>
      <c r="F388" s="193">
        <v>1.0685439999999999</v>
      </c>
      <c r="G388" s="320">
        <v>1.5231790226460172E-4</v>
      </c>
    </row>
    <row r="389" spans="1:7" ht="15.75">
      <c r="A389" s="188">
        <f t="shared" si="5"/>
        <v>382</v>
      </c>
      <c r="B389" s="343" t="s">
        <v>1017</v>
      </c>
      <c r="C389" s="190" t="s">
        <v>1420</v>
      </c>
      <c r="D389" s="191" t="s">
        <v>375</v>
      </c>
      <c r="E389" s="192">
        <v>1626</v>
      </c>
      <c r="F389" s="193">
        <v>1.0536479999999999</v>
      </c>
      <c r="G389" s="320">
        <v>1.501945199124164E-4</v>
      </c>
    </row>
    <row r="390" spans="1:7" ht="15.75">
      <c r="A390" s="188">
        <f t="shared" si="5"/>
        <v>383</v>
      </c>
      <c r="B390" s="343" t="s">
        <v>1018</v>
      </c>
      <c r="C390" s="190" t="s">
        <v>1421</v>
      </c>
      <c r="D390" s="191" t="s">
        <v>304</v>
      </c>
      <c r="E390" s="192">
        <v>898</v>
      </c>
      <c r="F390" s="193">
        <v>1.0511090000000001</v>
      </c>
      <c r="G390" s="320">
        <v>1.498325926975803E-4</v>
      </c>
    </row>
    <row r="391" spans="1:7" ht="15.75">
      <c r="A391" s="188">
        <f t="shared" si="5"/>
        <v>384</v>
      </c>
      <c r="B391" s="343" t="s">
        <v>1019</v>
      </c>
      <c r="C391" s="190" t="s">
        <v>1422</v>
      </c>
      <c r="D391" s="191" t="s">
        <v>311</v>
      </c>
      <c r="E391" s="192">
        <v>69</v>
      </c>
      <c r="F391" s="193">
        <v>1.0487655</v>
      </c>
      <c r="G391" s="320">
        <v>1.4949853345064515E-4</v>
      </c>
    </row>
    <row r="392" spans="1:7" ht="15.75">
      <c r="A392" s="188">
        <f t="shared" si="5"/>
        <v>385</v>
      </c>
      <c r="B392" s="343" t="s">
        <v>1020</v>
      </c>
      <c r="C392" s="190" t="s">
        <v>1423</v>
      </c>
      <c r="D392" s="191" t="s">
        <v>305</v>
      </c>
      <c r="E392" s="192">
        <v>474</v>
      </c>
      <c r="F392" s="193">
        <v>1.031898</v>
      </c>
      <c r="G392" s="320">
        <v>1.4709411939146913E-4</v>
      </c>
    </row>
    <row r="393" spans="1:7" ht="15.75">
      <c r="A393" s="188">
        <f t="shared" si="5"/>
        <v>386</v>
      </c>
      <c r="B393" s="343" t="s">
        <v>1021</v>
      </c>
      <c r="C393" s="190" t="s">
        <v>1424</v>
      </c>
      <c r="D393" s="191" t="s">
        <v>316</v>
      </c>
      <c r="E393" s="192">
        <v>249</v>
      </c>
      <c r="F393" s="193">
        <v>1.0091969999999999</v>
      </c>
      <c r="G393" s="320">
        <v>1.438581565305025E-4</v>
      </c>
    </row>
    <row r="394" spans="1:7" ht="15.75">
      <c r="A394" s="188">
        <f t="shared" ref="A394:A457" si="6">+A393+1</f>
        <v>387</v>
      </c>
      <c r="B394" s="343" t="s">
        <v>1022</v>
      </c>
      <c r="C394" s="190" t="s">
        <v>1425</v>
      </c>
      <c r="D394" s="191" t="s">
        <v>310</v>
      </c>
      <c r="E394" s="192">
        <v>1994</v>
      </c>
      <c r="F394" s="193">
        <v>0.997</v>
      </c>
      <c r="G394" s="320">
        <v>1.4211950893721541E-4</v>
      </c>
    </row>
    <row r="395" spans="1:7" ht="15.75">
      <c r="A395" s="188">
        <f t="shared" si="6"/>
        <v>388</v>
      </c>
      <c r="B395" s="343" t="s">
        <v>1023</v>
      </c>
      <c r="C395" s="190" t="s">
        <v>1426</v>
      </c>
      <c r="D395" s="191" t="s">
        <v>306</v>
      </c>
      <c r="E395" s="192">
        <v>377</v>
      </c>
      <c r="F395" s="193">
        <v>0.99037900000000001</v>
      </c>
      <c r="G395" s="320">
        <v>1.4117570425449394E-4</v>
      </c>
    </row>
    <row r="396" spans="1:7" ht="15.75">
      <c r="A396" s="188">
        <f t="shared" si="6"/>
        <v>389</v>
      </c>
      <c r="B396" s="343" t="s">
        <v>1024</v>
      </c>
      <c r="C396" s="190" t="s">
        <v>1427</v>
      </c>
      <c r="D396" s="191" t="s">
        <v>373</v>
      </c>
      <c r="E396" s="192">
        <v>2025</v>
      </c>
      <c r="F396" s="193">
        <v>0.9790875</v>
      </c>
      <c r="G396" s="320">
        <v>1.3956613310588356E-4</v>
      </c>
    </row>
    <row r="397" spans="1:7" ht="15.75">
      <c r="A397" s="188">
        <f t="shared" si="6"/>
        <v>390</v>
      </c>
      <c r="B397" s="343" t="s">
        <v>1025</v>
      </c>
      <c r="C397" s="190" t="s">
        <v>1428</v>
      </c>
      <c r="D397" s="191" t="s">
        <v>305</v>
      </c>
      <c r="E397" s="192">
        <v>2931</v>
      </c>
      <c r="F397" s="193">
        <v>0.97602299999999997</v>
      </c>
      <c r="G397" s="320">
        <v>1.3912929736351837E-4</v>
      </c>
    </row>
    <row r="398" spans="1:7" ht="15.75">
      <c r="A398" s="188">
        <f t="shared" si="6"/>
        <v>391</v>
      </c>
      <c r="B398" s="343" t="s">
        <v>1026</v>
      </c>
      <c r="C398" s="190" t="s">
        <v>1429</v>
      </c>
      <c r="D398" s="191" t="s">
        <v>381</v>
      </c>
      <c r="E398" s="192">
        <v>2210</v>
      </c>
      <c r="F398" s="193">
        <v>0.96908499999999997</v>
      </c>
      <c r="G398" s="320">
        <v>1.3814030523412379E-4</v>
      </c>
    </row>
    <row r="399" spans="1:7" ht="15.75">
      <c r="A399" s="188">
        <f t="shared" si="6"/>
        <v>392</v>
      </c>
      <c r="B399" s="343" t="s">
        <v>1027</v>
      </c>
      <c r="C399" s="190" t="s">
        <v>1430</v>
      </c>
      <c r="D399" s="191" t="s">
        <v>313</v>
      </c>
      <c r="E399" s="192">
        <v>1450</v>
      </c>
      <c r="F399" s="193">
        <v>0.96425000000000005</v>
      </c>
      <c r="G399" s="320">
        <v>1.3745108976199595E-4</v>
      </c>
    </row>
    <row r="400" spans="1:7" ht="15.75">
      <c r="A400" s="188">
        <f t="shared" si="6"/>
        <v>393</v>
      </c>
      <c r="B400" s="343" t="s">
        <v>1028</v>
      </c>
      <c r="C400" s="190" t="s">
        <v>1431</v>
      </c>
      <c r="D400" s="191" t="s">
        <v>382</v>
      </c>
      <c r="E400" s="192">
        <v>3165</v>
      </c>
      <c r="F400" s="193">
        <v>0.94000499999999998</v>
      </c>
      <c r="G400" s="320">
        <v>1.3399503410082967E-4</v>
      </c>
    </row>
    <row r="401" spans="1:7" ht="15.75">
      <c r="A401" s="188">
        <f t="shared" si="6"/>
        <v>394</v>
      </c>
      <c r="B401" s="343" t="s">
        <v>1029</v>
      </c>
      <c r="C401" s="190" t="s">
        <v>1432</v>
      </c>
      <c r="D401" s="191" t="s">
        <v>318</v>
      </c>
      <c r="E401" s="192">
        <v>1676</v>
      </c>
      <c r="F401" s="193">
        <v>0.92431399999999997</v>
      </c>
      <c r="G401" s="320">
        <v>1.3175832676408559E-4</v>
      </c>
    </row>
    <row r="402" spans="1:7" ht="15.75">
      <c r="A402" s="188">
        <f t="shared" si="6"/>
        <v>395</v>
      </c>
      <c r="B402" s="343" t="s">
        <v>1030</v>
      </c>
      <c r="C402" s="190" t="s">
        <v>1433</v>
      </c>
      <c r="D402" s="191" t="s">
        <v>373</v>
      </c>
      <c r="E402" s="192">
        <v>381</v>
      </c>
      <c r="F402" s="193">
        <v>0.92240100000000003</v>
      </c>
      <c r="G402" s="320">
        <v>1.3148563406539262E-4</v>
      </c>
    </row>
    <row r="403" spans="1:7" ht="15.75">
      <c r="A403" s="188">
        <f t="shared" si="6"/>
        <v>396</v>
      </c>
      <c r="B403" s="343" t="s">
        <v>1031</v>
      </c>
      <c r="C403" s="190" t="s">
        <v>1434</v>
      </c>
      <c r="D403" s="191" t="s">
        <v>378</v>
      </c>
      <c r="E403" s="192">
        <v>996</v>
      </c>
      <c r="F403" s="193">
        <v>0.922296</v>
      </c>
      <c r="G403" s="320">
        <v>1.3147066661460183E-4</v>
      </c>
    </row>
    <row r="404" spans="1:7" ht="15.75">
      <c r="A404" s="188">
        <f t="shared" si="6"/>
        <v>397</v>
      </c>
      <c r="B404" s="343" t="s">
        <v>1032</v>
      </c>
      <c r="C404" s="190" t="s">
        <v>1435</v>
      </c>
      <c r="D404" s="191" t="s">
        <v>373</v>
      </c>
      <c r="E404" s="192">
        <v>565</v>
      </c>
      <c r="F404" s="193">
        <v>0.91840750000000004</v>
      </c>
      <c r="G404" s="320">
        <v>1.3091637202031662E-4</v>
      </c>
    </row>
    <row r="405" spans="1:7" ht="15.75">
      <c r="A405" s="188">
        <f t="shared" si="6"/>
        <v>398</v>
      </c>
      <c r="B405" s="343" t="s">
        <v>1033</v>
      </c>
      <c r="C405" s="190" t="s">
        <v>1436</v>
      </c>
      <c r="D405" s="191" t="s">
        <v>315</v>
      </c>
      <c r="E405" s="192">
        <v>228</v>
      </c>
      <c r="F405" s="193">
        <v>0.91029000000000004</v>
      </c>
      <c r="G405" s="320">
        <v>1.2975924552703896E-4</v>
      </c>
    </row>
    <row r="406" spans="1:7" ht="15.75">
      <c r="A406" s="188">
        <f t="shared" si="6"/>
        <v>399</v>
      </c>
      <c r="B406" s="343" t="s">
        <v>1034</v>
      </c>
      <c r="C406" s="190" t="s">
        <v>1437</v>
      </c>
      <c r="D406" s="191" t="s">
        <v>306</v>
      </c>
      <c r="E406" s="192">
        <v>2193</v>
      </c>
      <c r="F406" s="193">
        <v>0.89364750000000004</v>
      </c>
      <c r="G406" s="320">
        <v>1.2738690457670033E-4</v>
      </c>
    </row>
    <row r="407" spans="1:7" ht="15.75">
      <c r="A407" s="188">
        <f t="shared" si="6"/>
        <v>400</v>
      </c>
      <c r="B407" s="343" t="s">
        <v>1035</v>
      </c>
      <c r="C407" s="190" t="s">
        <v>1438</v>
      </c>
      <c r="D407" s="191" t="s">
        <v>377</v>
      </c>
      <c r="E407" s="192">
        <v>3522</v>
      </c>
      <c r="F407" s="193">
        <v>0.89106600000000002</v>
      </c>
      <c r="G407" s="320">
        <v>1.2701891910797271E-4</v>
      </c>
    </row>
    <row r="408" spans="1:7" ht="15.75">
      <c r="A408" s="188">
        <f t="shared" si="6"/>
        <v>401</v>
      </c>
      <c r="B408" s="343" t="s">
        <v>1036</v>
      </c>
      <c r="C408" s="190" t="s">
        <v>1439</v>
      </c>
      <c r="D408" s="191" t="s">
        <v>378</v>
      </c>
      <c r="E408" s="192">
        <v>2272</v>
      </c>
      <c r="F408" s="193">
        <v>0.89062399999999997</v>
      </c>
      <c r="G408" s="320">
        <v>1.2695591326750106E-4</v>
      </c>
    </row>
    <row r="409" spans="1:7" ht="15.75">
      <c r="A409" s="188">
        <f t="shared" si="6"/>
        <v>402</v>
      </c>
      <c r="B409" s="343" t="s">
        <v>1037</v>
      </c>
      <c r="C409" s="190" t="s">
        <v>1440</v>
      </c>
      <c r="D409" s="191" t="s">
        <v>304</v>
      </c>
      <c r="E409" s="192">
        <v>5366</v>
      </c>
      <c r="F409" s="193">
        <v>0.87465800000000005</v>
      </c>
      <c r="G409" s="320">
        <v>1.2468000546440018E-4</v>
      </c>
    </row>
    <row r="410" spans="1:7" ht="15.75">
      <c r="A410" s="188">
        <f t="shared" si="6"/>
        <v>403</v>
      </c>
      <c r="B410" s="343" t="s">
        <v>1038</v>
      </c>
      <c r="C410" s="190" t="s">
        <v>1441</v>
      </c>
      <c r="D410" s="191" t="s">
        <v>318</v>
      </c>
      <c r="E410" s="192">
        <v>1335</v>
      </c>
      <c r="F410" s="193">
        <v>0.87375749999999996</v>
      </c>
      <c r="G410" s="320">
        <v>1.2455164175547543E-4</v>
      </c>
    </row>
    <row r="411" spans="1:7" ht="15.75">
      <c r="A411" s="188">
        <f t="shared" si="6"/>
        <v>404</v>
      </c>
      <c r="B411" s="343" t="s">
        <v>1039</v>
      </c>
      <c r="C411" s="190" t="s">
        <v>1442</v>
      </c>
      <c r="D411" s="191" t="s">
        <v>312</v>
      </c>
      <c r="E411" s="192">
        <v>4103</v>
      </c>
      <c r="F411" s="193">
        <v>0.87188750000000004</v>
      </c>
      <c r="G411" s="320">
        <v>1.2428507858424915E-4</v>
      </c>
    </row>
    <row r="412" spans="1:7" ht="15.75">
      <c r="A412" s="188">
        <f t="shared" si="6"/>
        <v>405</v>
      </c>
      <c r="B412" s="343" t="s">
        <v>1040</v>
      </c>
      <c r="C412" s="190" t="s">
        <v>1443</v>
      </c>
      <c r="D412" s="191" t="s">
        <v>375</v>
      </c>
      <c r="E412" s="192">
        <v>725</v>
      </c>
      <c r="F412" s="193">
        <v>0.86528749999999999</v>
      </c>
      <c r="G412" s="320">
        <v>1.2334426739168584E-4</v>
      </c>
    </row>
    <row r="413" spans="1:7" ht="15.75">
      <c r="A413" s="188">
        <f t="shared" si="6"/>
        <v>406</v>
      </c>
      <c r="B413" s="343" t="s">
        <v>1041</v>
      </c>
      <c r="C413" s="190" t="s">
        <v>1444</v>
      </c>
      <c r="D413" s="191" t="s">
        <v>375</v>
      </c>
      <c r="E413" s="192">
        <v>253</v>
      </c>
      <c r="F413" s="193">
        <v>0.85804950000000002</v>
      </c>
      <c r="G413" s="320">
        <v>1.2231251111717475E-4</v>
      </c>
    </row>
    <row r="414" spans="1:7" ht="15.75">
      <c r="A414" s="188">
        <f t="shared" si="6"/>
        <v>407</v>
      </c>
      <c r="B414" s="343" t="s">
        <v>1042</v>
      </c>
      <c r="C414" s="190" t="s">
        <v>1445</v>
      </c>
      <c r="D414" s="191" t="s">
        <v>304</v>
      </c>
      <c r="E414" s="192">
        <v>737</v>
      </c>
      <c r="F414" s="193">
        <v>0.85786799999999996</v>
      </c>
      <c r="G414" s="320">
        <v>1.2228663880937927E-4</v>
      </c>
    </row>
    <row r="415" spans="1:7" ht="15.75">
      <c r="A415" s="188">
        <f t="shared" si="6"/>
        <v>408</v>
      </c>
      <c r="B415" s="343" t="s">
        <v>1043</v>
      </c>
      <c r="C415" s="190" t="s">
        <v>1446</v>
      </c>
      <c r="D415" s="191" t="s">
        <v>374</v>
      </c>
      <c r="E415" s="192">
        <v>1266</v>
      </c>
      <c r="F415" s="193">
        <v>0.84252300000000002</v>
      </c>
      <c r="G415" s="320">
        <v>1.2009925278666956E-4</v>
      </c>
    </row>
    <row r="416" spans="1:7" ht="15.75">
      <c r="A416" s="188">
        <f t="shared" si="6"/>
        <v>409</v>
      </c>
      <c r="B416" s="343" t="s">
        <v>1044</v>
      </c>
      <c r="C416" s="190" t="s">
        <v>1447</v>
      </c>
      <c r="D416" s="191" t="s">
        <v>381</v>
      </c>
      <c r="E416" s="192">
        <v>135</v>
      </c>
      <c r="F416" s="193">
        <v>0.83868750000000003</v>
      </c>
      <c r="G416" s="320">
        <v>1.1955251319135493E-4</v>
      </c>
    </row>
    <row r="417" spans="1:7" ht="15.75">
      <c r="A417" s="188">
        <f t="shared" si="6"/>
        <v>410</v>
      </c>
      <c r="B417" s="343" t="s">
        <v>1045</v>
      </c>
      <c r="C417" s="190" t="s">
        <v>1448</v>
      </c>
      <c r="D417" s="191" t="s">
        <v>311</v>
      </c>
      <c r="E417" s="192">
        <v>874</v>
      </c>
      <c r="F417" s="193">
        <v>0.83510700000000004</v>
      </c>
      <c r="G417" s="320">
        <v>1.1904212311938932E-4</v>
      </c>
    </row>
    <row r="418" spans="1:7" ht="15.75">
      <c r="A418" s="188">
        <f t="shared" si="6"/>
        <v>411</v>
      </c>
      <c r="B418" s="343" t="s">
        <v>1046</v>
      </c>
      <c r="C418" s="190" t="s">
        <v>1449</v>
      </c>
      <c r="D418" s="191" t="s">
        <v>375</v>
      </c>
      <c r="E418" s="192">
        <v>1942</v>
      </c>
      <c r="F418" s="193">
        <v>0.83214699999999997</v>
      </c>
      <c r="G418" s="320">
        <v>1.1862018355423972E-4</v>
      </c>
    </row>
    <row r="419" spans="1:7" ht="15.75">
      <c r="A419" s="188">
        <f t="shared" si="6"/>
        <v>412</v>
      </c>
      <c r="B419" s="343" t="s">
        <v>1047</v>
      </c>
      <c r="C419" s="190" t="s">
        <v>1450</v>
      </c>
      <c r="D419" s="191" t="s">
        <v>318</v>
      </c>
      <c r="E419" s="192">
        <v>528</v>
      </c>
      <c r="F419" s="193">
        <v>0.82896000000000003</v>
      </c>
      <c r="G419" s="320">
        <v>1.1816588578595196E-4</v>
      </c>
    </row>
    <row r="420" spans="1:7" ht="15.75">
      <c r="A420" s="188">
        <f t="shared" si="6"/>
        <v>413</v>
      </c>
      <c r="B420" s="343" t="s">
        <v>1048</v>
      </c>
      <c r="C420" s="190" t="s">
        <v>1451</v>
      </c>
      <c r="D420" s="191" t="s">
        <v>1243</v>
      </c>
      <c r="E420" s="192">
        <v>351</v>
      </c>
      <c r="F420" s="193">
        <v>0.828009</v>
      </c>
      <c r="G420" s="320">
        <v>1.180303234459326E-4</v>
      </c>
    </row>
    <row r="421" spans="1:7" ht="15.75">
      <c r="A421" s="188">
        <f t="shared" si="6"/>
        <v>414</v>
      </c>
      <c r="B421" s="343" t="s">
        <v>1049</v>
      </c>
      <c r="C421" s="190" t="s">
        <v>1452</v>
      </c>
      <c r="D421" s="191" t="s">
        <v>318</v>
      </c>
      <c r="E421" s="192">
        <v>354</v>
      </c>
      <c r="F421" s="193">
        <v>0.81508499999999995</v>
      </c>
      <c r="G421" s="320">
        <v>1.1618804407431318E-4</v>
      </c>
    </row>
    <row r="422" spans="1:7" ht="15.75">
      <c r="A422" s="188">
        <f t="shared" si="6"/>
        <v>415</v>
      </c>
      <c r="B422" s="343" t="s">
        <v>1050</v>
      </c>
      <c r="C422" s="190" t="s">
        <v>1453</v>
      </c>
      <c r="D422" s="191" t="s">
        <v>378</v>
      </c>
      <c r="E422" s="192">
        <v>3267</v>
      </c>
      <c r="F422" s="193">
        <v>0.81348299999999996</v>
      </c>
      <c r="G422" s="320">
        <v>1.1595968353939099E-4</v>
      </c>
    </row>
    <row r="423" spans="1:7" ht="15.75">
      <c r="A423" s="188">
        <f t="shared" si="6"/>
        <v>416</v>
      </c>
      <c r="B423" s="343" t="s">
        <v>1051</v>
      </c>
      <c r="C423" s="190" t="s">
        <v>1454</v>
      </c>
      <c r="D423" s="191" t="s">
        <v>310</v>
      </c>
      <c r="E423" s="192">
        <v>245</v>
      </c>
      <c r="F423" s="193">
        <v>0.81266499999999997</v>
      </c>
      <c r="G423" s="320">
        <v>1.158430799703733E-4</v>
      </c>
    </row>
    <row r="424" spans="1:7" ht="15.75">
      <c r="A424" s="188">
        <f t="shared" si="6"/>
        <v>417</v>
      </c>
      <c r="B424" s="343" t="s">
        <v>1052</v>
      </c>
      <c r="C424" s="190" t="s">
        <v>1455</v>
      </c>
      <c r="D424" s="191" t="s">
        <v>314</v>
      </c>
      <c r="E424" s="192">
        <v>1927</v>
      </c>
      <c r="F424" s="193">
        <v>0.79296049999999996</v>
      </c>
      <c r="G424" s="320">
        <v>1.1303425964554545E-4</v>
      </c>
    </row>
    <row r="425" spans="1:7" ht="15.75">
      <c r="A425" s="188">
        <f t="shared" si="6"/>
        <v>418</v>
      </c>
      <c r="B425" s="343" t="s">
        <v>1053</v>
      </c>
      <c r="C425" s="190" t="s">
        <v>1456</v>
      </c>
      <c r="D425" s="191" t="s">
        <v>311</v>
      </c>
      <c r="E425" s="192">
        <v>274</v>
      </c>
      <c r="F425" s="193">
        <v>0.78500999999999999</v>
      </c>
      <c r="G425" s="320">
        <v>1.1190093852638262E-4</v>
      </c>
    </row>
    <row r="426" spans="1:7" ht="15.75">
      <c r="A426" s="188">
        <f t="shared" si="6"/>
        <v>419</v>
      </c>
      <c r="B426" s="343" t="s">
        <v>1054</v>
      </c>
      <c r="C426" s="190" t="s">
        <v>1457</v>
      </c>
      <c r="D426" s="191" t="s">
        <v>377</v>
      </c>
      <c r="E426" s="192">
        <v>593</v>
      </c>
      <c r="F426" s="193">
        <v>0.78276000000000001</v>
      </c>
      <c r="G426" s="320">
        <v>1.1158020743800877E-4</v>
      </c>
    </row>
    <row r="427" spans="1:7" ht="15.75">
      <c r="A427" s="188">
        <f t="shared" si="6"/>
        <v>420</v>
      </c>
      <c r="B427" s="343" t="s">
        <v>1055</v>
      </c>
      <c r="C427" s="190" t="s">
        <v>1458</v>
      </c>
      <c r="D427" s="191" t="s">
        <v>305</v>
      </c>
      <c r="E427" s="192">
        <v>337</v>
      </c>
      <c r="F427" s="193">
        <v>0.77594249999999998</v>
      </c>
      <c r="G427" s="320">
        <v>1.1060839224023599E-4</v>
      </c>
    </row>
    <row r="428" spans="1:7" ht="15.75">
      <c r="A428" s="188">
        <f t="shared" si="6"/>
        <v>421</v>
      </c>
      <c r="B428" s="343" t="s">
        <v>1056</v>
      </c>
      <c r="C428" s="190" t="s">
        <v>1459</v>
      </c>
      <c r="D428" s="191" t="s">
        <v>372</v>
      </c>
      <c r="E428" s="192">
        <v>1288</v>
      </c>
      <c r="F428" s="193">
        <v>0.77537599999999995</v>
      </c>
      <c r="G428" s="320">
        <v>1.1052763927954097E-4</v>
      </c>
    </row>
    <row r="429" spans="1:7" ht="15.75">
      <c r="A429" s="188">
        <f t="shared" si="6"/>
        <v>422</v>
      </c>
      <c r="B429" s="343" t="s">
        <v>1057</v>
      </c>
      <c r="C429" s="190" t="s">
        <v>1460</v>
      </c>
      <c r="D429" s="191" t="s">
        <v>374</v>
      </c>
      <c r="E429" s="192">
        <v>390</v>
      </c>
      <c r="F429" s="193">
        <v>0.77298</v>
      </c>
      <c r="G429" s="320">
        <v>1.1018609630721041E-4</v>
      </c>
    </row>
    <row r="430" spans="1:7" ht="15.75">
      <c r="A430" s="188">
        <f t="shared" si="6"/>
        <v>423</v>
      </c>
      <c r="B430" s="343" t="s">
        <v>1058</v>
      </c>
      <c r="C430" s="190" t="s">
        <v>1461</v>
      </c>
      <c r="D430" s="191" t="s">
        <v>304</v>
      </c>
      <c r="E430" s="192">
        <v>137</v>
      </c>
      <c r="F430" s="193">
        <v>0.76740549999999996</v>
      </c>
      <c r="G430" s="320">
        <v>1.0939146721737038E-4</v>
      </c>
    </row>
    <row r="431" spans="1:7" ht="15.75">
      <c r="A431" s="188">
        <f t="shared" si="6"/>
        <v>424</v>
      </c>
      <c r="B431" s="343" t="s">
        <v>1059</v>
      </c>
      <c r="C431" s="190" t="s">
        <v>1462</v>
      </c>
      <c r="D431" s="191" t="s">
        <v>1342</v>
      </c>
      <c r="E431" s="192">
        <v>837</v>
      </c>
      <c r="F431" s="193">
        <v>0.76669200000000004</v>
      </c>
      <c r="G431" s="320">
        <v>1.0928975982556827E-4</v>
      </c>
    </row>
    <row r="432" spans="1:7" ht="15.75">
      <c r="A432" s="188">
        <f t="shared" si="6"/>
        <v>425</v>
      </c>
      <c r="B432" s="343" t="s">
        <v>1060</v>
      </c>
      <c r="C432" s="190" t="s">
        <v>1463</v>
      </c>
      <c r="D432" s="191" t="s">
        <v>375</v>
      </c>
      <c r="E432" s="192">
        <v>1351</v>
      </c>
      <c r="F432" s="193">
        <v>0.76196399999999997</v>
      </c>
      <c r="G432" s="320">
        <v>1.08615796898532E-4</v>
      </c>
    </row>
    <row r="433" spans="1:7" ht="15.75">
      <c r="A433" s="188">
        <f t="shared" si="6"/>
        <v>426</v>
      </c>
      <c r="B433" s="343" t="s">
        <v>1061</v>
      </c>
      <c r="C433" s="190" t="s">
        <v>1464</v>
      </c>
      <c r="D433" s="191" t="s">
        <v>377</v>
      </c>
      <c r="E433" s="192">
        <v>1311</v>
      </c>
      <c r="F433" s="193">
        <v>0.75841349999999996</v>
      </c>
      <c r="G433" s="320">
        <v>1.0810968324107806E-4</v>
      </c>
    </row>
    <row r="434" spans="1:7" ht="15.75">
      <c r="A434" s="188">
        <f t="shared" si="6"/>
        <v>427</v>
      </c>
      <c r="B434" s="343" t="s">
        <v>1062</v>
      </c>
      <c r="C434" s="190" t="s">
        <v>1465</v>
      </c>
      <c r="D434" s="191" t="s">
        <v>374</v>
      </c>
      <c r="E434" s="192">
        <v>606</v>
      </c>
      <c r="F434" s="193">
        <v>0.757803</v>
      </c>
      <c r="G434" s="320">
        <v>1.0802265820576595E-4</v>
      </c>
    </row>
    <row r="435" spans="1:7" ht="15.75">
      <c r="A435" s="188">
        <f t="shared" si="6"/>
        <v>428</v>
      </c>
      <c r="B435" s="343" t="s">
        <v>1063</v>
      </c>
      <c r="C435" s="190" t="s">
        <v>1466</v>
      </c>
      <c r="D435" s="191" t="s">
        <v>378</v>
      </c>
      <c r="E435" s="192">
        <v>353</v>
      </c>
      <c r="F435" s="193">
        <v>0.75489050000000002</v>
      </c>
      <c r="G435" s="320">
        <v>1.076074896302598E-4</v>
      </c>
    </row>
    <row r="436" spans="1:7" ht="15.75">
      <c r="A436" s="188">
        <f t="shared" si="6"/>
        <v>429</v>
      </c>
      <c r="B436" s="343" t="s">
        <v>1064</v>
      </c>
      <c r="C436" s="190" t="s">
        <v>1467</v>
      </c>
      <c r="D436" s="191" t="s">
        <v>375</v>
      </c>
      <c r="E436" s="192">
        <v>324</v>
      </c>
      <c r="F436" s="193">
        <v>0.74212199999999995</v>
      </c>
      <c r="G436" s="320">
        <v>1.0578737634052575E-4</v>
      </c>
    </row>
    <row r="437" spans="1:7" ht="15.75">
      <c r="A437" s="188">
        <f t="shared" si="6"/>
        <v>430</v>
      </c>
      <c r="B437" s="343" t="s">
        <v>1065</v>
      </c>
      <c r="C437" s="190" t="s">
        <v>1468</v>
      </c>
      <c r="D437" s="191" t="s">
        <v>375</v>
      </c>
      <c r="E437" s="192">
        <v>172</v>
      </c>
      <c r="F437" s="193">
        <v>0.73848199999999997</v>
      </c>
      <c r="G437" s="320">
        <v>1.0526850471311205E-4</v>
      </c>
    </row>
    <row r="438" spans="1:7" ht="15.75">
      <c r="A438" s="188">
        <f t="shared" si="6"/>
        <v>431</v>
      </c>
      <c r="B438" s="343" t="s">
        <v>1066</v>
      </c>
      <c r="C438" s="190" t="s">
        <v>1469</v>
      </c>
      <c r="D438" s="191" t="s">
        <v>313</v>
      </c>
      <c r="E438" s="192">
        <v>1664</v>
      </c>
      <c r="F438" s="193">
        <v>0.72966399999999998</v>
      </c>
      <c r="G438" s="320">
        <v>1.0401152394098732E-4</v>
      </c>
    </row>
    <row r="439" spans="1:7" ht="15.75">
      <c r="A439" s="188">
        <f t="shared" si="6"/>
        <v>432</v>
      </c>
      <c r="B439" s="343" t="s">
        <v>1067</v>
      </c>
      <c r="C439" s="190" t="s">
        <v>1470</v>
      </c>
      <c r="D439" s="191" t="s">
        <v>311</v>
      </c>
      <c r="E439" s="192">
        <v>1048</v>
      </c>
      <c r="F439" s="193">
        <v>0.72050000000000003</v>
      </c>
      <c r="G439" s="320">
        <v>1.027052218548282E-4</v>
      </c>
    </row>
    <row r="440" spans="1:7" ht="15.75">
      <c r="A440" s="188">
        <f t="shared" si="6"/>
        <v>433</v>
      </c>
      <c r="B440" s="343" t="s">
        <v>1068</v>
      </c>
      <c r="C440" s="190" t="s">
        <v>1471</v>
      </c>
      <c r="D440" s="191" t="s">
        <v>314</v>
      </c>
      <c r="E440" s="192">
        <v>1119</v>
      </c>
      <c r="F440" s="193">
        <v>0.71671949999999995</v>
      </c>
      <c r="G440" s="320">
        <v>1.0216632235278492E-4</v>
      </c>
    </row>
    <row r="441" spans="1:7" ht="15.75">
      <c r="A441" s="188">
        <f t="shared" si="6"/>
        <v>434</v>
      </c>
      <c r="B441" s="343" t="s">
        <v>1069</v>
      </c>
      <c r="C441" s="190" t="s">
        <v>1472</v>
      </c>
      <c r="D441" s="191" t="s">
        <v>306</v>
      </c>
      <c r="E441" s="192">
        <v>4999</v>
      </c>
      <c r="F441" s="193">
        <v>0.69486099999999995</v>
      </c>
      <c r="G441" s="320">
        <v>9.9050455466020512E-5</v>
      </c>
    </row>
    <row r="442" spans="1:7" ht="15.75">
      <c r="A442" s="188">
        <f t="shared" si="6"/>
        <v>435</v>
      </c>
      <c r="B442" s="343" t="s">
        <v>1070</v>
      </c>
      <c r="C442" s="190" t="s">
        <v>1473</v>
      </c>
      <c r="D442" s="191" t="s">
        <v>318</v>
      </c>
      <c r="E442" s="192">
        <v>2358</v>
      </c>
      <c r="F442" s="193">
        <v>0.69443100000000002</v>
      </c>
      <c r="G442" s="320">
        <v>9.8989160191353506E-5</v>
      </c>
    </row>
    <row r="443" spans="1:7" ht="15.75">
      <c r="A443" s="188">
        <f t="shared" si="6"/>
        <v>436</v>
      </c>
      <c r="B443" s="343" t="s">
        <v>1071</v>
      </c>
      <c r="C443" s="190" t="s">
        <v>1474</v>
      </c>
      <c r="D443" s="191" t="s">
        <v>375</v>
      </c>
      <c r="E443" s="192">
        <v>1794</v>
      </c>
      <c r="F443" s="193">
        <v>0.68710199999999999</v>
      </c>
      <c r="G443" s="320">
        <v>9.7944432126157065E-5</v>
      </c>
    </row>
    <row r="444" spans="1:7" ht="15.75">
      <c r="A444" s="188">
        <f t="shared" si="6"/>
        <v>437</v>
      </c>
      <c r="B444" s="343" t="s">
        <v>1072</v>
      </c>
      <c r="C444" s="190" t="s">
        <v>1475</v>
      </c>
      <c r="D444" s="191" t="s">
        <v>380</v>
      </c>
      <c r="E444" s="192">
        <v>2274</v>
      </c>
      <c r="F444" s="193">
        <v>0.68561099999999997</v>
      </c>
      <c r="G444" s="320">
        <v>9.7731894324927987E-5</v>
      </c>
    </row>
    <row r="445" spans="1:7" ht="15.75">
      <c r="A445" s="188">
        <f t="shared" si="6"/>
        <v>438</v>
      </c>
      <c r="B445" s="343" t="s">
        <v>1073</v>
      </c>
      <c r="C445" s="190" t="s">
        <v>1476</v>
      </c>
      <c r="D445" s="191" t="s">
        <v>1243</v>
      </c>
      <c r="E445" s="192">
        <v>258</v>
      </c>
      <c r="F445" s="193">
        <v>0.670929</v>
      </c>
      <c r="G445" s="320">
        <v>9.5639017062925776E-5</v>
      </c>
    </row>
    <row r="446" spans="1:7" ht="15.75">
      <c r="A446" s="188">
        <f t="shared" si="6"/>
        <v>439</v>
      </c>
      <c r="B446" s="343" t="s">
        <v>1074</v>
      </c>
      <c r="C446" s="190" t="s">
        <v>1477</v>
      </c>
      <c r="D446" s="191" t="s">
        <v>1243</v>
      </c>
      <c r="E446" s="192">
        <v>4285</v>
      </c>
      <c r="F446" s="193">
        <v>0.64703500000000003</v>
      </c>
      <c r="G446" s="320">
        <v>9.2232995451545813E-5</v>
      </c>
    </row>
    <row r="447" spans="1:7" ht="15.75">
      <c r="A447" s="188">
        <f t="shared" si="6"/>
        <v>440</v>
      </c>
      <c r="B447" s="343" t="s">
        <v>1075</v>
      </c>
      <c r="C447" s="190" t="s">
        <v>1478</v>
      </c>
      <c r="D447" s="191" t="s">
        <v>301</v>
      </c>
      <c r="E447" s="192">
        <v>14657</v>
      </c>
      <c r="F447" s="193">
        <v>0.64490800000000004</v>
      </c>
      <c r="G447" s="320">
        <v>9.1929797662669728E-5</v>
      </c>
    </row>
    <row r="448" spans="1:7" ht="15.75">
      <c r="A448" s="188">
        <f t="shared" si="6"/>
        <v>441</v>
      </c>
      <c r="B448" s="343" t="s">
        <v>1076</v>
      </c>
      <c r="C448" s="190" t="s">
        <v>1479</v>
      </c>
      <c r="D448" s="191" t="s">
        <v>318</v>
      </c>
      <c r="E448" s="192">
        <v>832</v>
      </c>
      <c r="F448" s="193">
        <v>0.63856000000000002</v>
      </c>
      <c r="G448" s="320">
        <v>9.1024908352004292E-5</v>
      </c>
    </row>
    <row r="449" spans="1:7" ht="15.75">
      <c r="A449" s="188">
        <f t="shared" si="6"/>
        <v>442</v>
      </c>
      <c r="B449" s="343" t="s">
        <v>1077</v>
      </c>
      <c r="C449" s="190" t="s">
        <v>1480</v>
      </c>
      <c r="D449" s="191" t="s">
        <v>375</v>
      </c>
      <c r="E449" s="192">
        <v>316</v>
      </c>
      <c r="F449" s="193">
        <v>0.63721399999999995</v>
      </c>
      <c r="G449" s="320">
        <v>9.0833039887581535E-5</v>
      </c>
    </row>
    <row r="450" spans="1:7" ht="15.75">
      <c r="A450" s="188">
        <f t="shared" si="6"/>
        <v>443</v>
      </c>
      <c r="B450" s="343" t="s">
        <v>1078</v>
      </c>
      <c r="C450" s="190" t="s">
        <v>1481</v>
      </c>
      <c r="D450" s="191" t="s">
        <v>318</v>
      </c>
      <c r="E450" s="192">
        <v>350</v>
      </c>
      <c r="F450" s="193">
        <v>0.63139999999999996</v>
      </c>
      <c r="G450" s="320">
        <v>9.0004270755223486E-5</v>
      </c>
    </row>
    <row r="451" spans="1:7" ht="15.75">
      <c r="A451" s="188">
        <f t="shared" si="6"/>
        <v>444</v>
      </c>
      <c r="B451" s="343" t="s">
        <v>1079</v>
      </c>
      <c r="C451" s="190" t="s">
        <v>1482</v>
      </c>
      <c r="D451" s="191" t="s">
        <v>1187</v>
      </c>
      <c r="E451" s="192">
        <v>1160</v>
      </c>
      <c r="F451" s="193">
        <v>0.62292000000000003</v>
      </c>
      <c r="G451" s="320">
        <v>8.8795470919930024E-5</v>
      </c>
    </row>
    <row r="452" spans="1:7" ht="15.75">
      <c r="A452" s="188">
        <f t="shared" si="6"/>
        <v>445</v>
      </c>
      <c r="B452" s="343" t="s">
        <v>1080</v>
      </c>
      <c r="C452" s="190" t="s">
        <v>1483</v>
      </c>
      <c r="D452" s="191" t="s">
        <v>310</v>
      </c>
      <c r="E452" s="192">
        <v>1000</v>
      </c>
      <c r="F452" s="193">
        <v>0.61850000000000005</v>
      </c>
      <c r="G452" s="320">
        <v>8.8165412515213375E-5</v>
      </c>
    </row>
    <row r="453" spans="1:7" ht="15.75">
      <c r="A453" s="188">
        <f t="shared" si="6"/>
        <v>446</v>
      </c>
      <c r="B453" s="343" t="s">
        <v>1081</v>
      </c>
      <c r="C453" s="190" t="s">
        <v>1484</v>
      </c>
      <c r="D453" s="191" t="s">
        <v>305</v>
      </c>
      <c r="E453" s="192">
        <v>5210</v>
      </c>
      <c r="F453" s="193">
        <v>0.61477999999999999</v>
      </c>
      <c r="G453" s="320">
        <v>8.7635137115768606E-5</v>
      </c>
    </row>
    <row r="454" spans="1:7" ht="15.75">
      <c r="A454" s="188">
        <f t="shared" si="6"/>
        <v>447</v>
      </c>
      <c r="B454" s="343" t="s">
        <v>1082</v>
      </c>
      <c r="C454" s="190" t="s">
        <v>1485</v>
      </c>
      <c r="D454" s="191" t="s">
        <v>315</v>
      </c>
      <c r="E454" s="192">
        <v>249</v>
      </c>
      <c r="F454" s="193">
        <v>0.60531900000000005</v>
      </c>
      <c r="G454" s="320">
        <v>8.6286498525944139E-5</v>
      </c>
    </row>
    <row r="455" spans="1:7" ht="15.75">
      <c r="A455" s="188">
        <f t="shared" si="6"/>
        <v>448</v>
      </c>
      <c r="B455" s="343" t="s">
        <v>1083</v>
      </c>
      <c r="C455" s="190" t="s">
        <v>1486</v>
      </c>
      <c r="D455" s="191" t="s">
        <v>378</v>
      </c>
      <c r="E455" s="192">
        <v>1069</v>
      </c>
      <c r="F455" s="193">
        <v>0.59863999999999995</v>
      </c>
      <c r="G455" s="320">
        <v>8.5334426108500135E-5</v>
      </c>
    </row>
    <row r="456" spans="1:7" ht="15.75">
      <c r="A456" s="188">
        <f t="shared" si="6"/>
        <v>449</v>
      </c>
      <c r="B456" s="343" t="s">
        <v>1084</v>
      </c>
      <c r="C456" s="190" t="s">
        <v>1487</v>
      </c>
      <c r="D456" s="191" t="s">
        <v>301</v>
      </c>
      <c r="E456" s="192">
        <v>116</v>
      </c>
      <c r="F456" s="193">
        <v>0.59264399999999995</v>
      </c>
      <c r="G456" s="320">
        <v>8.4479713394771414E-5</v>
      </c>
    </row>
    <row r="457" spans="1:7" ht="15.75">
      <c r="A457" s="188">
        <f t="shared" si="6"/>
        <v>450</v>
      </c>
      <c r="B457" s="343" t="s">
        <v>1085</v>
      </c>
      <c r="C457" s="190" t="s">
        <v>1488</v>
      </c>
      <c r="D457" s="191" t="s">
        <v>318</v>
      </c>
      <c r="E457" s="192">
        <v>357</v>
      </c>
      <c r="F457" s="193">
        <v>0.58405200000000002</v>
      </c>
      <c r="G457" s="320">
        <v>8.3254948278634449E-5</v>
      </c>
    </row>
    <row r="458" spans="1:7" ht="15.75">
      <c r="A458" s="188">
        <f t="shared" ref="A458:A507" si="7">+A457+1</f>
        <v>451</v>
      </c>
      <c r="B458" s="343" t="s">
        <v>1086</v>
      </c>
      <c r="C458" s="190" t="s">
        <v>1489</v>
      </c>
      <c r="D458" s="191" t="s">
        <v>301</v>
      </c>
      <c r="E458" s="192">
        <v>102</v>
      </c>
      <c r="F458" s="193">
        <v>0.58343999999999996</v>
      </c>
      <c r="G458" s="320">
        <v>8.3167709422596756E-5</v>
      </c>
    </row>
    <row r="459" spans="1:7" ht="15.75">
      <c r="A459" s="188">
        <f t="shared" si="7"/>
        <v>452</v>
      </c>
      <c r="B459" s="343" t="s">
        <v>1087</v>
      </c>
      <c r="C459" s="190" t="s">
        <v>1490</v>
      </c>
      <c r="D459" s="191" t="s">
        <v>1243</v>
      </c>
      <c r="E459" s="192">
        <v>156</v>
      </c>
      <c r="F459" s="193">
        <v>0.576264</v>
      </c>
      <c r="G459" s="320">
        <v>8.2144791071409731E-5</v>
      </c>
    </row>
    <row r="460" spans="1:7" ht="15.75">
      <c r="A460" s="188">
        <f t="shared" si="7"/>
        <v>453</v>
      </c>
      <c r="B460" s="343" t="s">
        <v>1088</v>
      </c>
      <c r="C460" s="190" t="s">
        <v>1491</v>
      </c>
      <c r="D460" s="191" t="s">
        <v>310</v>
      </c>
      <c r="E460" s="192">
        <v>1145</v>
      </c>
      <c r="F460" s="193">
        <v>0.57479000000000002</v>
      </c>
      <c r="G460" s="320">
        <v>8.1934676571737266E-5</v>
      </c>
    </row>
    <row r="461" spans="1:7" ht="15.75">
      <c r="A461" s="188">
        <f t="shared" si="7"/>
        <v>454</v>
      </c>
      <c r="B461" s="343" t="s">
        <v>1089</v>
      </c>
      <c r="C461" s="190" t="s">
        <v>1492</v>
      </c>
      <c r="D461" s="191" t="s">
        <v>305</v>
      </c>
      <c r="E461" s="192">
        <v>435</v>
      </c>
      <c r="F461" s="193">
        <v>0.56136750000000002</v>
      </c>
      <c r="G461" s="320">
        <v>8.0021337445649221E-5</v>
      </c>
    </row>
    <row r="462" spans="1:7" ht="15.75">
      <c r="A462" s="188">
        <f t="shared" si="7"/>
        <v>455</v>
      </c>
      <c r="B462" s="343" t="s">
        <v>1090</v>
      </c>
      <c r="C462" s="190" t="s">
        <v>1493</v>
      </c>
      <c r="D462" s="191" t="s">
        <v>305</v>
      </c>
      <c r="E462" s="192">
        <v>840</v>
      </c>
      <c r="F462" s="193">
        <v>0.55733999999999995</v>
      </c>
      <c r="G462" s="320">
        <v>7.9447228797460023E-5</v>
      </c>
    </row>
    <row r="463" spans="1:7" ht="15.75">
      <c r="A463" s="188">
        <f t="shared" si="7"/>
        <v>456</v>
      </c>
      <c r="B463" s="343" t="s">
        <v>1091</v>
      </c>
      <c r="C463" s="190" t="s">
        <v>1494</v>
      </c>
      <c r="D463" s="191" t="s">
        <v>318</v>
      </c>
      <c r="E463" s="192">
        <v>192</v>
      </c>
      <c r="F463" s="193">
        <v>0.550176</v>
      </c>
      <c r="G463" s="320">
        <v>7.8426021012077668E-5</v>
      </c>
    </row>
    <row r="464" spans="1:7" ht="15.75">
      <c r="A464" s="188">
        <f t="shared" si="7"/>
        <v>457</v>
      </c>
      <c r="B464" s="343" t="s">
        <v>1092</v>
      </c>
      <c r="C464" s="190" t="s">
        <v>1495</v>
      </c>
      <c r="D464" s="191" t="s">
        <v>882</v>
      </c>
      <c r="E464" s="192">
        <v>420</v>
      </c>
      <c r="F464" s="193">
        <v>0.54978000000000005</v>
      </c>
      <c r="G464" s="320">
        <v>7.836957234052386E-5</v>
      </c>
    </row>
    <row r="465" spans="1:7" ht="15.75">
      <c r="A465" s="188">
        <f t="shared" si="7"/>
        <v>458</v>
      </c>
      <c r="B465" s="343" t="s">
        <v>1093</v>
      </c>
      <c r="C465" s="190" t="s">
        <v>1496</v>
      </c>
      <c r="D465" s="191" t="s">
        <v>310</v>
      </c>
      <c r="E465" s="192">
        <v>910</v>
      </c>
      <c r="F465" s="193">
        <v>0.53144000000000002</v>
      </c>
      <c r="G465" s="320">
        <v>7.5755257602400967E-5</v>
      </c>
    </row>
    <row r="466" spans="1:7" ht="15.75">
      <c r="A466" s="188">
        <f t="shared" si="7"/>
        <v>459</v>
      </c>
      <c r="B466" s="343" t="s">
        <v>1094</v>
      </c>
      <c r="C466" s="190" t="s">
        <v>1497</v>
      </c>
      <c r="D466" s="191" t="s">
        <v>307</v>
      </c>
      <c r="E466" s="192">
        <v>525</v>
      </c>
      <c r="F466" s="193">
        <v>0.52683749999999996</v>
      </c>
      <c r="G466" s="320">
        <v>7.5099184342738442E-5</v>
      </c>
    </row>
    <row r="467" spans="1:7" ht="15.75">
      <c r="A467" s="188">
        <f t="shared" si="7"/>
        <v>460</v>
      </c>
      <c r="B467" s="343" t="s">
        <v>1095</v>
      </c>
      <c r="C467" s="190" t="s">
        <v>1498</v>
      </c>
      <c r="D467" s="191" t="s">
        <v>304</v>
      </c>
      <c r="E467" s="192">
        <v>2395</v>
      </c>
      <c r="F467" s="193">
        <v>0.51971500000000004</v>
      </c>
      <c r="G467" s="320">
        <v>7.4083892264097204E-5</v>
      </c>
    </row>
    <row r="468" spans="1:7" ht="15.75">
      <c r="A468" s="188">
        <f t="shared" si="7"/>
        <v>461</v>
      </c>
      <c r="B468" s="343" t="s">
        <v>1096</v>
      </c>
      <c r="C468" s="190" t="s">
        <v>1499</v>
      </c>
      <c r="D468" s="191" t="s">
        <v>1500</v>
      </c>
      <c r="E468" s="192">
        <v>236</v>
      </c>
      <c r="F468" s="193">
        <v>0.50775400000000004</v>
      </c>
      <c r="G468" s="320">
        <v>7.2378885798301778E-5</v>
      </c>
    </row>
    <row r="469" spans="1:7" ht="15.75">
      <c r="A469" s="188">
        <f t="shared" si="7"/>
        <v>462</v>
      </c>
      <c r="B469" s="343" t="s">
        <v>1097</v>
      </c>
      <c r="C469" s="190" t="s">
        <v>1501</v>
      </c>
      <c r="D469" s="191" t="s">
        <v>375</v>
      </c>
      <c r="E469" s="192">
        <v>113</v>
      </c>
      <c r="F469" s="193">
        <v>0.50663550000000002</v>
      </c>
      <c r="G469" s="320">
        <v>7.2219446810592385E-5</v>
      </c>
    </row>
    <row r="470" spans="1:7" ht="15.75">
      <c r="A470" s="188">
        <f t="shared" si="7"/>
        <v>463</v>
      </c>
      <c r="B470" s="343" t="s">
        <v>1098</v>
      </c>
      <c r="C470" s="190" t="s">
        <v>1502</v>
      </c>
      <c r="D470" s="191" t="s">
        <v>377</v>
      </c>
      <c r="E470" s="192">
        <v>1406</v>
      </c>
      <c r="F470" s="193">
        <v>0.49913000000000002</v>
      </c>
      <c r="G470" s="320">
        <v>7.1149559173352389E-5</v>
      </c>
    </row>
    <row r="471" spans="1:7" ht="15.75">
      <c r="A471" s="188">
        <f t="shared" si="7"/>
        <v>464</v>
      </c>
      <c r="B471" s="343" t="s">
        <v>1099</v>
      </c>
      <c r="C471" s="190" t="s">
        <v>1503</v>
      </c>
      <c r="D471" s="191" t="s">
        <v>309</v>
      </c>
      <c r="E471" s="192">
        <v>1317</v>
      </c>
      <c r="F471" s="193">
        <v>0.49189949999999999</v>
      </c>
      <c r="G471" s="320">
        <v>7.011887200246921E-5</v>
      </c>
    </row>
    <row r="472" spans="1:7" ht="15.75">
      <c r="A472" s="188">
        <f t="shared" si="7"/>
        <v>465</v>
      </c>
      <c r="B472" s="343" t="s">
        <v>1100</v>
      </c>
      <c r="C472" s="190" t="s">
        <v>1504</v>
      </c>
      <c r="D472" s="191" t="s">
        <v>372</v>
      </c>
      <c r="E472" s="192">
        <v>795</v>
      </c>
      <c r="F472" s="193">
        <v>0.47859000000000002</v>
      </c>
      <c r="G472" s="320">
        <v>6.8221640704375049E-5</v>
      </c>
    </row>
    <row r="473" spans="1:7" ht="15.75">
      <c r="A473" s="188">
        <f t="shared" si="7"/>
        <v>466</v>
      </c>
      <c r="B473" s="343" t="s">
        <v>1101</v>
      </c>
      <c r="C473" s="190" t="s">
        <v>1505</v>
      </c>
      <c r="D473" s="191" t="s">
        <v>375</v>
      </c>
      <c r="E473" s="192">
        <v>68</v>
      </c>
      <c r="F473" s="193">
        <v>0.47260000000000002</v>
      </c>
      <c r="G473" s="320">
        <v>6.7367783273548649E-5</v>
      </c>
    </row>
    <row r="474" spans="1:7" ht="15.75">
      <c r="A474" s="188">
        <f t="shared" si="7"/>
        <v>467</v>
      </c>
      <c r="B474" s="343" t="s">
        <v>1102</v>
      </c>
      <c r="C474" s="190" t="s">
        <v>1506</v>
      </c>
      <c r="D474" s="191" t="s">
        <v>373</v>
      </c>
      <c r="E474" s="192">
        <v>21952</v>
      </c>
      <c r="F474" s="193">
        <v>0.471968</v>
      </c>
      <c r="G474" s="320">
        <v>6.7277693474503204E-5</v>
      </c>
    </row>
    <row r="475" spans="1:7" ht="15.75">
      <c r="A475" s="188">
        <f t="shared" si="7"/>
        <v>468</v>
      </c>
      <c r="B475" s="343" t="s">
        <v>1103</v>
      </c>
      <c r="C475" s="190" t="s">
        <v>1507</v>
      </c>
      <c r="D475" s="191" t="s">
        <v>374</v>
      </c>
      <c r="E475" s="192">
        <v>123</v>
      </c>
      <c r="F475" s="193">
        <v>0.45977400000000002</v>
      </c>
      <c r="G475" s="320">
        <v>6.5539473522667282E-5</v>
      </c>
    </row>
    <row r="476" spans="1:7" ht="15.75">
      <c r="A476" s="188">
        <f t="shared" si="7"/>
        <v>469</v>
      </c>
      <c r="B476" s="343" t="s">
        <v>1104</v>
      </c>
      <c r="C476" s="190" t="s">
        <v>1508</v>
      </c>
      <c r="D476" s="191" t="s">
        <v>301</v>
      </c>
      <c r="E476" s="192">
        <v>10654</v>
      </c>
      <c r="F476" s="193">
        <v>0.45812199999999997</v>
      </c>
      <c r="G476" s="320">
        <v>6.5303985630225678E-5</v>
      </c>
    </row>
    <row r="477" spans="1:7" ht="15.75">
      <c r="A477" s="188">
        <f t="shared" si="7"/>
        <v>470</v>
      </c>
      <c r="B477" s="343" t="s">
        <v>1105</v>
      </c>
      <c r="C477" s="190" t="s">
        <v>1509</v>
      </c>
      <c r="D477" s="191" t="s">
        <v>1377</v>
      </c>
      <c r="E477" s="192">
        <v>8470</v>
      </c>
      <c r="F477" s="193">
        <v>0.45738000000000001</v>
      </c>
      <c r="G477" s="320">
        <v>6.5198215644637504E-5</v>
      </c>
    </row>
    <row r="478" spans="1:7" ht="15.75">
      <c r="A478" s="188">
        <f t="shared" si="7"/>
        <v>471</v>
      </c>
      <c r="B478" s="343" t="s">
        <v>1106</v>
      </c>
      <c r="C478" s="190" t="s">
        <v>1510</v>
      </c>
      <c r="D478" s="191" t="s">
        <v>1243</v>
      </c>
      <c r="E478" s="192">
        <v>1242</v>
      </c>
      <c r="F478" s="193">
        <v>0.44712000000000002</v>
      </c>
      <c r="G478" s="320">
        <v>6.3735681881652717E-5</v>
      </c>
    </row>
    <row r="479" spans="1:7" ht="15.75">
      <c r="A479" s="188">
        <f t="shared" si="7"/>
        <v>472</v>
      </c>
      <c r="B479" s="343" t="s">
        <v>1107</v>
      </c>
      <c r="C479" s="190" t="s">
        <v>1511</v>
      </c>
      <c r="D479" s="191" t="s">
        <v>318</v>
      </c>
      <c r="E479" s="192">
        <v>600</v>
      </c>
      <c r="F479" s="193">
        <v>0.44309999999999999</v>
      </c>
      <c r="G479" s="320">
        <v>6.3162642337091424E-5</v>
      </c>
    </row>
    <row r="480" spans="1:7" ht="15.75">
      <c r="A480" s="188">
        <f t="shared" si="7"/>
        <v>473</v>
      </c>
      <c r="B480" s="343" t="s">
        <v>1108</v>
      </c>
      <c r="C480" s="190" t="s">
        <v>1512</v>
      </c>
      <c r="D480" s="191" t="s">
        <v>318</v>
      </c>
      <c r="E480" s="192">
        <v>717</v>
      </c>
      <c r="F480" s="193">
        <v>0.43987949999999998</v>
      </c>
      <c r="G480" s="320">
        <v>6.2703569239265655E-5</v>
      </c>
    </row>
    <row r="481" spans="1:7" ht="15.75">
      <c r="A481" s="188">
        <f t="shared" si="7"/>
        <v>474</v>
      </c>
      <c r="B481" s="343" t="s">
        <v>1109</v>
      </c>
      <c r="C481" s="190" t="s">
        <v>1513</v>
      </c>
      <c r="D481" s="191" t="s">
        <v>376</v>
      </c>
      <c r="E481" s="192">
        <v>1259</v>
      </c>
      <c r="F481" s="193">
        <v>0.43939099999999998</v>
      </c>
      <c r="G481" s="320">
        <v>6.2633934956300919E-5</v>
      </c>
    </row>
    <row r="482" spans="1:7" ht="15.75">
      <c r="A482" s="188">
        <f t="shared" si="7"/>
        <v>475</v>
      </c>
      <c r="B482" s="343" t="s">
        <v>1110</v>
      </c>
      <c r="C482" s="190" t="s">
        <v>1514</v>
      </c>
      <c r="D482" s="191" t="s">
        <v>375</v>
      </c>
      <c r="E482" s="192">
        <v>208</v>
      </c>
      <c r="F482" s="193">
        <v>0.428064</v>
      </c>
      <c r="G482" s="320">
        <v>6.1019303383851739E-5</v>
      </c>
    </row>
    <row r="483" spans="1:7" ht="15.75">
      <c r="A483" s="188">
        <f t="shared" si="7"/>
        <v>476</v>
      </c>
      <c r="B483" s="343" t="s">
        <v>1111</v>
      </c>
      <c r="C483" s="190" t="s">
        <v>1515</v>
      </c>
      <c r="D483" s="191" t="s">
        <v>310</v>
      </c>
      <c r="E483" s="192">
        <v>1294</v>
      </c>
      <c r="F483" s="193">
        <v>0.42702000000000001</v>
      </c>
      <c r="G483" s="320">
        <v>6.0870484158846266E-5</v>
      </c>
    </row>
    <row r="484" spans="1:7" ht="15.75">
      <c r="A484" s="188">
        <f t="shared" si="7"/>
        <v>477</v>
      </c>
      <c r="B484" s="343" t="s">
        <v>1112</v>
      </c>
      <c r="C484" s="190" t="s">
        <v>1516</v>
      </c>
      <c r="D484" s="191" t="s">
        <v>304</v>
      </c>
      <c r="E484" s="192">
        <v>4272</v>
      </c>
      <c r="F484" s="193">
        <v>0.425064</v>
      </c>
      <c r="G484" s="320">
        <v>6.0591661932686597E-5</v>
      </c>
    </row>
    <row r="485" spans="1:7" ht="15.75">
      <c r="A485" s="188">
        <f t="shared" si="7"/>
        <v>478</v>
      </c>
      <c r="B485" s="343" t="s">
        <v>1113</v>
      </c>
      <c r="C485" s="190" t="s">
        <v>1517</v>
      </c>
      <c r="D485" s="191" t="s">
        <v>377</v>
      </c>
      <c r="E485" s="192">
        <v>2615</v>
      </c>
      <c r="F485" s="193">
        <v>0.41839999999999999</v>
      </c>
      <c r="G485" s="320">
        <v>5.9641727722498425E-5</v>
      </c>
    </row>
    <row r="486" spans="1:7" ht="15.75">
      <c r="A486" s="188">
        <f t="shared" si="7"/>
        <v>479</v>
      </c>
      <c r="B486" s="343" t="s">
        <v>1114</v>
      </c>
      <c r="C486" s="190" t="s">
        <v>1518</v>
      </c>
      <c r="D486" s="191" t="s">
        <v>318</v>
      </c>
      <c r="E486" s="192">
        <v>407</v>
      </c>
      <c r="F486" s="193">
        <v>0.415547</v>
      </c>
      <c r="G486" s="320">
        <v>5.9235040702440378E-5</v>
      </c>
    </row>
    <row r="487" spans="1:7" ht="15.75">
      <c r="A487" s="188">
        <f t="shared" si="7"/>
        <v>480</v>
      </c>
      <c r="B487" s="343" t="s">
        <v>1115</v>
      </c>
      <c r="C487" s="190" t="s">
        <v>1519</v>
      </c>
      <c r="D487" s="191" t="s">
        <v>374</v>
      </c>
      <c r="E487" s="192">
        <v>241</v>
      </c>
      <c r="F487" s="193">
        <v>0.41126649999999998</v>
      </c>
      <c r="G487" s="320">
        <v>5.8624867625202918E-5</v>
      </c>
    </row>
    <row r="488" spans="1:7" ht="15.75">
      <c r="A488" s="188">
        <f t="shared" si="7"/>
        <v>481</v>
      </c>
      <c r="B488" s="343" t="s">
        <v>1116</v>
      </c>
      <c r="C488" s="190" t="s">
        <v>1520</v>
      </c>
      <c r="D488" s="191" t="s">
        <v>304</v>
      </c>
      <c r="E488" s="192">
        <v>331</v>
      </c>
      <c r="F488" s="193">
        <v>0.40895049999999999</v>
      </c>
      <c r="G488" s="320">
        <v>5.8294728424903425E-5</v>
      </c>
    </row>
    <row r="489" spans="1:7" ht="15.75">
      <c r="A489" s="188">
        <f t="shared" si="7"/>
        <v>482</v>
      </c>
      <c r="B489" s="343" t="s">
        <v>1117</v>
      </c>
      <c r="C489" s="190" t="s">
        <v>1521</v>
      </c>
      <c r="D489" s="191" t="s">
        <v>311</v>
      </c>
      <c r="E489" s="192">
        <v>443</v>
      </c>
      <c r="F489" s="193">
        <v>0.40645249999999999</v>
      </c>
      <c r="G489" s="320">
        <v>5.7938645643233253E-5</v>
      </c>
    </row>
    <row r="490" spans="1:7" ht="15.75">
      <c r="A490" s="188">
        <f t="shared" si="7"/>
        <v>483</v>
      </c>
      <c r="B490" s="343" t="s">
        <v>1118</v>
      </c>
      <c r="C490" s="190" t="s">
        <v>1522</v>
      </c>
      <c r="D490" s="191" t="s">
        <v>1523</v>
      </c>
      <c r="E490" s="192">
        <v>168</v>
      </c>
      <c r="F490" s="193">
        <v>0.39463199999999998</v>
      </c>
      <c r="G490" s="320">
        <v>5.6253667052067396E-5</v>
      </c>
    </row>
    <row r="491" spans="1:7" ht="15.75">
      <c r="A491" s="188">
        <f t="shared" si="7"/>
        <v>484</v>
      </c>
      <c r="B491" s="343" t="s">
        <v>1119</v>
      </c>
      <c r="C491" s="190" t="s">
        <v>1524</v>
      </c>
      <c r="D491" s="191" t="s">
        <v>1243</v>
      </c>
      <c r="E491" s="192">
        <v>218</v>
      </c>
      <c r="F491" s="193">
        <v>0.39447100000000002</v>
      </c>
      <c r="G491" s="320">
        <v>5.623071696085487E-5</v>
      </c>
    </row>
    <row r="492" spans="1:7" ht="15.75">
      <c r="A492" s="188">
        <f t="shared" si="7"/>
        <v>485</v>
      </c>
      <c r="B492" s="343" t="s">
        <v>1120</v>
      </c>
      <c r="C492" s="190" t="s">
        <v>1525</v>
      </c>
      <c r="D492" s="191" t="s">
        <v>305</v>
      </c>
      <c r="E492" s="192">
        <v>1707</v>
      </c>
      <c r="F492" s="193">
        <v>0.37980750000000002</v>
      </c>
      <c r="G492" s="320">
        <v>5.4140476821134849E-5</v>
      </c>
    </row>
    <row r="493" spans="1:7" ht="15.75">
      <c r="A493" s="188">
        <f t="shared" si="7"/>
        <v>486</v>
      </c>
      <c r="B493" s="343" t="s">
        <v>1121</v>
      </c>
      <c r="C493" s="190" t="s">
        <v>1526</v>
      </c>
      <c r="D493" s="191" t="s">
        <v>309</v>
      </c>
      <c r="E493" s="192">
        <v>1291</v>
      </c>
      <c r="F493" s="193">
        <v>0.364062</v>
      </c>
      <c r="G493" s="320">
        <v>5.1896000664694603E-5</v>
      </c>
    </row>
    <row r="494" spans="1:7" ht="15.75">
      <c r="A494" s="188">
        <f t="shared" si="7"/>
        <v>487</v>
      </c>
      <c r="B494" s="343" t="s">
        <v>1122</v>
      </c>
      <c r="C494" s="190" t="s">
        <v>1527</v>
      </c>
      <c r="D494" s="191" t="s">
        <v>382</v>
      </c>
      <c r="E494" s="192">
        <v>1657</v>
      </c>
      <c r="F494" s="193">
        <v>0.36288300000000001</v>
      </c>
      <c r="G494" s="320">
        <v>5.1727937574386707E-5</v>
      </c>
    </row>
    <row r="495" spans="1:7" ht="15.75">
      <c r="A495" s="188">
        <f t="shared" si="7"/>
        <v>488</v>
      </c>
      <c r="B495" s="343" t="s">
        <v>1123</v>
      </c>
      <c r="C495" s="190" t="s">
        <v>1528</v>
      </c>
      <c r="D495" s="191" t="s">
        <v>374</v>
      </c>
      <c r="E495" s="192">
        <v>582</v>
      </c>
      <c r="F495" s="193">
        <v>0.35938500000000001</v>
      </c>
      <c r="G495" s="347">
        <v>5.122930764232815E-5</v>
      </c>
    </row>
    <row r="496" spans="1:7" ht="15.75">
      <c r="A496" s="188">
        <f t="shared" si="7"/>
        <v>489</v>
      </c>
      <c r="B496" s="343" t="s">
        <v>1124</v>
      </c>
      <c r="C496" s="190" t="s">
        <v>1529</v>
      </c>
      <c r="D496" s="191" t="s">
        <v>375</v>
      </c>
      <c r="E496" s="192">
        <v>158</v>
      </c>
      <c r="F496" s="193">
        <v>0.35842299999999999</v>
      </c>
      <c r="G496" s="347">
        <v>5.1092177283654524E-5</v>
      </c>
    </row>
    <row r="497" spans="1:7" ht="15.75">
      <c r="A497" s="188">
        <f t="shared" si="7"/>
        <v>490</v>
      </c>
      <c r="B497" s="343" t="s">
        <v>1125</v>
      </c>
      <c r="C497" s="190" t="s">
        <v>1530</v>
      </c>
      <c r="D497" s="191" t="s">
        <v>882</v>
      </c>
      <c r="E497" s="192">
        <v>1380</v>
      </c>
      <c r="F497" s="193">
        <v>0.34293000000000001</v>
      </c>
      <c r="G497" s="347">
        <v>4.8883694282687344E-5</v>
      </c>
    </row>
    <row r="498" spans="1:7" ht="15.75">
      <c r="A498" s="188">
        <f t="shared" si="7"/>
        <v>491</v>
      </c>
      <c r="B498" s="343" t="s">
        <v>1126</v>
      </c>
      <c r="C498" s="190" t="s">
        <v>1531</v>
      </c>
      <c r="D498" s="191" t="s">
        <v>318</v>
      </c>
      <c r="E498" s="192">
        <v>774</v>
      </c>
      <c r="F498" s="193">
        <v>0.33785100000000001</v>
      </c>
      <c r="G498" s="347">
        <v>4.815969730586476E-5</v>
      </c>
    </row>
    <row r="499" spans="1:7" ht="15.75">
      <c r="A499" s="188">
        <f t="shared" si="7"/>
        <v>492</v>
      </c>
      <c r="B499" s="343" t="s">
        <v>1127</v>
      </c>
      <c r="C499" s="190" t="s">
        <v>1532</v>
      </c>
      <c r="D499" s="191" t="s">
        <v>374</v>
      </c>
      <c r="E499" s="192">
        <v>2637</v>
      </c>
      <c r="F499" s="193">
        <v>0.3335805</v>
      </c>
      <c r="G499" s="347">
        <v>4.7550949700131183E-5</v>
      </c>
    </row>
    <row r="500" spans="1:7" ht="15.75">
      <c r="A500" s="188">
        <f t="shared" si="7"/>
        <v>493</v>
      </c>
      <c r="B500" s="343" t="s">
        <v>1128</v>
      </c>
      <c r="C500" s="190" t="s">
        <v>1533</v>
      </c>
      <c r="D500" s="191" t="s">
        <v>1243</v>
      </c>
      <c r="E500" s="192">
        <v>408</v>
      </c>
      <c r="F500" s="193">
        <v>0.33007199999999998</v>
      </c>
      <c r="G500" s="347">
        <v>4.7050823022993546E-5</v>
      </c>
    </row>
    <row r="501" spans="1:7" ht="15.75">
      <c r="A501" s="188">
        <f t="shared" si="7"/>
        <v>494</v>
      </c>
      <c r="B501" s="343" t="s">
        <v>1129</v>
      </c>
      <c r="C501" s="190" t="s">
        <v>1534</v>
      </c>
      <c r="D501" s="191" t="s">
        <v>378</v>
      </c>
      <c r="E501" s="192">
        <v>2101</v>
      </c>
      <c r="F501" s="193">
        <v>0.32355400000000001</v>
      </c>
      <c r="G501" s="347">
        <v>4.6121700696762082E-5</v>
      </c>
    </row>
    <row r="502" spans="1:7" ht="15.75">
      <c r="A502" s="188">
        <f t="shared" si="7"/>
        <v>495</v>
      </c>
      <c r="B502" s="343" t="s">
        <v>1130</v>
      </c>
      <c r="C502" s="190" t="s">
        <v>1535</v>
      </c>
      <c r="D502" s="191" t="s">
        <v>311</v>
      </c>
      <c r="E502" s="192">
        <v>544</v>
      </c>
      <c r="F502" s="193">
        <v>0.30599999999999999</v>
      </c>
      <c r="G502" s="347">
        <v>4.3619428018844451E-5</v>
      </c>
    </row>
    <row r="503" spans="1:7" ht="15.75">
      <c r="A503" s="188">
        <f t="shared" si="7"/>
        <v>496</v>
      </c>
      <c r="B503" s="343" t="s">
        <v>1131</v>
      </c>
      <c r="C503" s="190" t="s">
        <v>1536</v>
      </c>
      <c r="D503" s="191" t="s">
        <v>301</v>
      </c>
      <c r="E503" s="192">
        <v>1078</v>
      </c>
      <c r="F503" s="193">
        <v>0.28081899999999999</v>
      </c>
      <c r="G503" s="347">
        <v>4.0029948224914643E-5</v>
      </c>
    </row>
    <row r="504" spans="1:7" ht="15.75">
      <c r="A504" s="188">
        <f t="shared" si="7"/>
        <v>497</v>
      </c>
      <c r="B504" s="343" t="s">
        <v>1132</v>
      </c>
      <c r="C504" s="190" t="s">
        <v>1537</v>
      </c>
      <c r="D504" s="191" t="s">
        <v>311</v>
      </c>
      <c r="E504" s="192">
        <v>4962</v>
      </c>
      <c r="F504" s="193">
        <v>0.26546700000000001</v>
      </c>
      <c r="G504" s="347">
        <v>3.7841564372152221E-5</v>
      </c>
    </row>
    <row r="505" spans="1:7" ht="15.75">
      <c r="A505" s="188">
        <f t="shared" si="7"/>
        <v>498</v>
      </c>
      <c r="B505" s="343" t="s">
        <v>1133</v>
      </c>
      <c r="C505" s="190" t="s">
        <v>1538</v>
      </c>
      <c r="D505" s="191" t="s">
        <v>375</v>
      </c>
      <c r="E505" s="192">
        <v>302</v>
      </c>
      <c r="F505" s="193">
        <v>0.22453699999999999</v>
      </c>
      <c r="G505" s="347">
        <v>3.2007109506755809E-5</v>
      </c>
    </row>
    <row r="506" spans="1:7" ht="15.75">
      <c r="A506" s="188">
        <f t="shared" si="7"/>
        <v>499</v>
      </c>
      <c r="B506" s="343" t="s">
        <v>1134</v>
      </c>
      <c r="C506" s="190" t="s">
        <v>1135</v>
      </c>
      <c r="D506" s="191" t="s">
        <v>318</v>
      </c>
      <c r="E506" s="192">
        <v>4665</v>
      </c>
      <c r="F506" s="193">
        <v>0.1282875</v>
      </c>
      <c r="G506" s="347">
        <v>1.8287017555449373E-5</v>
      </c>
    </row>
    <row r="507" spans="1:7" ht="15.75">
      <c r="A507" s="188">
        <f t="shared" si="7"/>
        <v>500</v>
      </c>
      <c r="B507" s="343" t="s">
        <v>1136</v>
      </c>
      <c r="C507" s="190" t="s">
        <v>1539</v>
      </c>
      <c r="D507" s="191" t="s">
        <v>373</v>
      </c>
      <c r="E507" s="192">
        <v>1533</v>
      </c>
      <c r="F507" s="193">
        <v>0.1142085</v>
      </c>
      <c r="G507" s="347">
        <v>1.6280096225131362E-5</v>
      </c>
    </row>
    <row r="508" spans="1:7" ht="16.5" thickBot="1">
      <c r="A508" s="210"/>
      <c r="B508" s="210"/>
      <c r="C508" s="251"/>
      <c r="D508" s="234"/>
      <c r="E508" s="235"/>
      <c r="F508" s="179"/>
      <c r="G508" s="237"/>
    </row>
    <row r="509" spans="1:7" ht="16.5" thickBot="1">
      <c r="A509" s="213"/>
      <c r="B509" s="213"/>
      <c r="C509" s="196" t="s">
        <v>685</v>
      </c>
      <c r="D509" s="196"/>
      <c r="E509" s="255"/>
      <c r="F509" s="198">
        <f>SUM(F8:F508)</f>
        <v>7002.9682429999993</v>
      </c>
      <c r="G509" s="199">
        <f>SUM(G8:G508)</f>
        <v>0.99825316729997449</v>
      </c>
    </row>
    <row r="510" spans="1:7">
      <c r="A510" s="214"/>
      <c r="B510" s="214"/>
      <c r="C510" s="215"/>
      <c r="D510" s="216"/>
      <c r="E510" s="217"/>
      <c r="F510" s="218"/>
      <c r="G510" s="219"/>
    </row>
    <row r="511" spans="1:7" ht="16.5" thickBot="1">
      <c r="A511" s="220" t="s">
        <v>206</v>
      </c>
      <c r="B511" s="221"/>
      <c r="C511" s="222" t="s">
        <v>684</v>
      </c>
      <c r="D511" s="216"/>
      <c r="E511" s="223"/>
      <c r="F511" s="224">
        <v>0</v>
      </c>
      <c r="G511" s="225">
        <v>0</v>
      </c>
    </row>
    <row r="512" spans="1:7" ht="16.5" thickBot="1">
      <c r="A512" s="213"/>
      <c r="B512" s="213"/>
      <c r="C512" s="196" t="s">
        <v>685</v>
      </c>
      <c r="D512" s="196"/>
      <c r="E512" s="197"/>
      <c r="F512" s="226">
        <f>+F511</f>
        <v>0</v>
      </c>
      <c r="G512" s="227">
        <f>+G511</f>
        <v>0</v>
      </c>
    </row>
    <row r="513" spans="1:7" ht="15.75">
      <c r="A513" s="241"/>
      <c r="B513" s="241"/>
      <c r="C513" s="242"/>
      <c r="D513" s="243"/>
      <c r="E513" s="244"/>
      <c r="F513" s="245"/>
      <c r="G513" s="246"/>
    </row>
    <row r="514" spans="1:7" ht="16.5" thickBot="1">
      <c r="A514" s="210" t="s">
        <v>207</v>
      </c>
      <c r="B514" s="210"/>
      <c r="C514" s="348" t="s">
        <v>132</v>
      </c>
      <c r="D514" s="234"/>
      <c r="E514" s="349"/>
      <c r="F514" s="179">
        <v>0</v>
      </c>
      <c r="G514" s="350">
        <v>0</v>
      </c>
    </row>
    <row r="515" spans="1:7" ht="16.5" thickBot="1">
      <c r="A515" s="249"/>
      <c r="B515" s="249"/>
      <c r="C515" s="196" t="s">
        <v>685</v>
      </c>
      <c r="D515" s="196"/>
      <c r="E515" s="351"/>
      <c r="F515" s="254">
        <f>+F514</f>
        <v>0</v>
      </c>
      <c r="G515" s="352">
        <f>+G514</f>
        <v>0</v>
      </c>
    </row>
    <row r="516" spans="1:7" ht="15.75">
      <c r="A516" s="241"/>
      <c r="B516" s="241"/>
      <c r="C516" s="242"/>
      <c r="D516" s="243"/>
      <c r="E516" s="244"/>
      <c r="F516" s="245"/>
      <c r="G516" s="246"/>
    </row>
    <row r="517" spans="1:7" ht="16.5" thickBot="1">
      <c r="A517" s="220" t="s">
        <v>208</v>
      </c>
      <c r="B517" s="220"/>
      <c r="C517" s="205" t="s">
        <v>686</v>
      </c>
      <c r="D517" s="353"/>
      <c r="E517" s="183"/>
      <c r="F517" s="179">
        <v>12.2544203463</v>
      </c>
      <c r="G517" s="208">
        <f>+F517/F520</f>
        <v>1.7468327000264557E-3</v>
      </c>
    </row>
    <row r="518" spans="1:7" ht="16.5" thickBot="1">
      <c r="A518" s="354"/>
      <c r="B518" s="354"/>
      <c r="C518" s="196" t="s">
        <v>685</v>
      </c>
      <c r="D518" s="196"/>
      <c r="E518" s="260"/>
      <c r="F518" s="198">
        <f>+F517</f>
        <v>12.2544203463</v>
      </c>
      <c r="G518" s="261">
        <f>+G517</f>
        <v>1.7468327000264557E-3</v>
      </c>
    </row>
    <row r="519" spans="1:7" ht="16.5" thickBot="1">
      <c r="A519" s="355"/>
      <c r="B519" s="355"/>
      <c r="C519" s="242"/>
      <c r="D519" s="356"/>
      <c r="E519" s="357"/>
      <c r="F519" s="336"/>
      <c r="G519" s="337"/>
    </row>
    <row r="520" spans="1:7" ht="15.75" thickBot="1">
      <c r="A520" s="257"/>
      <c r="B520" s="257"/>
      <c r="C520" s="259" t="s">
        <v>687</v>
      </c>
      <c r="D520" s="259"/>
      <c r="E520" s="260"/>
      <c r="F520" s="338">
        <f>+F509+F518</f>
        <v>7015.2226633462997</v>
      </c>
      <c r="G520" s="261">
        <v>1</v>
      </c>
    </row>
    <row r="521" spans="1:7" ht="15.75">
      <c r="A521" s="278"/>
      <c r="B521" s="279"/>
      <c r="C521" s="3" t="s">
        <v>1137</v>
      </c>
      <c r="D521" s="279"/>
      <c r="E521" s="279"/>
      <c r="F521" s="279"/>
      <c r="G521" s="280"/>
    </row>
    <row r="522" spans="1:7" ht="15.75">
      <c r="A522" s="265"/>
      <c r="B522" s="265"/>
      <c r="C522" s="361" t="s">
        <v>55</v>
      </c>
      <c r="D522" s="265"/>
      <c r="E522" s="267"/>
      <c r="F522" s="268"/>
      <c r="G522" s="269"/>
    </row>
    <row r="523" spans="1:7">
      <c r="A523" s="264"/>
      <c r="B523" s="265"/>
      <c r="C523" s="266"/>
      <c r="D523" s="265"/>
      <c r="E523" s="267"/>
      <c r="F523" s="268"/>
      <c r="G523" s="269"/>
    </row>
    <row r="524" spans="1:7">
      <c r="A524" s="264"/>
      <c r="B524" s="265"/>
      <c r="C524" s="266" t="s">
        <v>56</v>
      </c>
      <c r="D524" s="265"/>
      <c r="E524" s="267"/>
      <c r="F524" s="268"/>
      <c r="G524" s="269"/>
    </row>
    <row r="525" spans="1:7" ht="15.75">
      <c r="A525" s="270"/>
      <c r="B525" s="266"/>
      <c r="C525" s="3" t="s">
        <v>57</v>
      </c>
      <c r="D525" s="266"/>
      <c r="E525" s="273" t="s">
        <v>58</v>
      </c>
      <c r="F525" s="272"/>
      <c r="G525" s="269"/>
    </row>
    <row r="526" spans="1:7" ht="15.75">
      <c r="A526" s="270"/>
      <c r="B526" s="266"/>
      <c r="C526" s="3" t="s">
        <v>59</v>
      </c>
      <c r="D526" s="266"/>
      <c r="E526" s="273" t="s">
        <v>58</v>
      </c>
      <c r="F526" s="272"/>
      <c r="G526" s="269"/>
    </row>
    <row r="527" spans="1:7" ht="15.75">
      <c r="A527" s="270"/>
      <c r="B527" s="266"/>
      <c r="C527" s="3" t="s">
        <v>320</v>
      </c>
      <c r="D527" s="266"/>
      <c r="E527" s="274"/>
      <c r="F527" s="272"/>
      <c r="G527" s="269"/>
    </row>
    <row r="528" spans="1:7" ht="15.75">
      <c r="A528" s="270"/>
      <c r="B528" s="266"/>
      <c r="C528" s="3" t="s">
        <v>188</v>
      </c>
      <c r="D528" s="266"/>
      <c r="E528" s="275">
        <v>19.1191</v>
      </c>
      <c r="F528" s="272"/>
      <c r="G528" s="269"/>
    </row>
    <row r="529" spans="1:7" ht="15.75">
      <c r="A529" s="270"/>
      <c r="B529" s="266"/>
      <c r="C529" s="3" t="s">
        <v>701</v>
      </c>
      <c r="D529" s="266"/>
      <c r="E529" s="275">
        <v>11.963200000000001</v>
      </c>
      <c r="F529" s="272"/>
      <c r="G529" s="269"/>
    </row>
    <row r="530" spans="1:7" ht="15.75">
      <c r="A530" s="270"/>
      <c r="B530" s="266"/>
      <c r="C530" s="3" t="s">
        <v>319</v>
      </c>
      <c r="D530" s="266"/>
      <c r="E530" s="275"/>
      <c r="F530" s="358"/>
      <c r="G530" s="269"/>
    </row>
    <row r="531" spans="1:7" ht="15.75">
      <c r="A531" s="270"/>
      <c r="B531" s="266"/>
      <c r="C531" s="3" t="s">
        <v>188</v>
      </c>
      <c r="D531" s="266"/>
      <c r="E531" s="275">
        <v>18.868400000000001</v>
      </c>
      <c r="F531" s="272"/>
      <c r="G531" s="269"/>
    </row>
    <row r="532" spans="1:7" ht="15.75">
      <c r="A532" s="270"/>
      <c r="B532" s="266"/>
      <c r="C532" s="3" t="s">
        <v>701</v>
      </c>
      <c r="D532" s="266"/>
      <c r="E532" s="275">
        <v>11.8063</v>
      </c>
      <c r="F532" s="272"/>
      <c r="G532" s="269"/>
    </row>
    <row r="533" spans="1:7" ht="15.75">
      <c r="A533" s="270"/>
      <c r="B533" s="266"/>
      <c r="C533" s="3" t="s">
        <v>702</v>
      </c>
      <c r="D533" s="266"/>
      <c r="E533" s="273" t="s">
        <v>58</v>
      </c>
      <c r="F533" s="272"/>
      <c r="G533" s="269"/>
    </row>
    <row r="534" spans="1:7" ht="15.75">
      <c r="A534" s="270"/>
      <c r="B534" s="266"/>
      <c r="C534" s="3" t="s">
        <v>61</v>
      </c>
      <c r="D534" s="266"/>
      <c r="E534" s="273" t="s">
        <v>58</v>
      </c>
      <c r="F534" s="272"/>
      <c r="G534" s="269"/>
    </row>
    <row r="535" spans="1:7" ht="15.75">
      <c r="A535" s="270"/>
      <c r="B535" s="266"/>
      <c r="C535" s="3" t="s">
        <v>62</v>
      </c>
      <c r="D535" s="266"/>
      <c r="E535" s="276">
        <v>9.6981898820312759E-2</v>
      </c>
      <c r="F535" s="272"/>
      <c r="G535" s="269"/>
    </row>
    <row r="536" spans="1:7" ht="15.75">
      <c r="A536" s="278"/>
      <c r="B536" s="279"/>
      <c r="C536" s="3" t="s">
        <v>703</v>
      </c>
      <c r="D536" s="1"/>
      <c r="E536" s="273" t="s">
        <v>58</v>
      </c>
      <c r="F536" s="1"/>
      <c r="G536" s="33"/>
    </row>
    <row r="537" spans="1:7" ht="15.75">
      <c r="A537" s="278"/>
      <c r="B537" s="279"/>
      <c r="C537" s="3" t="s">
        <v>64</v>
      </c>
      <c r="D537" s="1"/>
      <c r="E537" s="273" t="s">
        <v>58</v>
      </c>
      <c r="F537" s="1"/>
      <c r="G537" s="33"/>
    </row>
    <row r="538" spans="1:7" ht="16.5" thickBot="1">
      <c r="A538" s="37"/>
      <c r="B538" s="34"/>
      <c r="C538" s="28" t="s">
        <v>65</v>
      </c>
      <c r="D538" s="34"/>
      <c r="E538" s="34"/>
      <c r="F538" s="34"/>
      <c r="G538" s="36"/>
    </row>
  </sheetData>
  <sheetProtection password="96CD" sheet="1" objects="1" scenarios="1" selectLockedCells="1" selectUnlockedCells="1"/>
  <mergeCells count="2">
    <mergeCell ref="A1:G1"/>
    <mergeCell ref="A2:G2"/>
  </mergeCells>
  <pageMargins left="0.7" right="0.7" top="0.75" bottom="0.75" header="0.3" footer="0.3"/>
  <pageSetup paperSize="9" orientation="portrait" r:id="rId1"/>
  <headerFooter>
    <oddFooter>&amp;CFor internal use only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S206"/>
  <sheetViews>
    <sheetView workbookViewId="0">
      <pane xSplit="1" ySplit="3" topLeftCell="B4" activePane="bottomRight" state="frozen"/>
      <selection activeCell="B1" sqref="B1:G1"/>
      <selection pane="topRight" activeCell="B1" sqref="B1:G1"/>
      <selection pane="bottomLeft" activeCell="B1" sqref="B1:G1"/>
      <selection pane="bottomRight" activeCell="F5" sqref="F5"/>
    </sheetView>
  </sheetViews>
  <sheetFormatPr defaultRowHeight="12.75"/>
  <cols>
    <col min="1" max="1" width="14" style="113" customWidth="1"/>
    <col min="2" max="2" width="22" style="114" customWidth="1"/>
    <col min="3" max="3" width="20.140625" style="114" customWidth="1"/>
    <col min="4" max="4" width="19.5703125" style="108" customWidth="1"/>
    <col min="5" max="5" width="8.5703125" style="108" customWidth="1"/>
    <col min="6" max="6" width="19.5703125" style="109" bestFit="1" customWidth="1"/>
    <col min="7" max="7" width="17.7109375" style="108" customWidth="1"/>
    <col min="8" max="8" width="18.85546875" style="108" bestFit="1" customWidth="1"/>
    <col min="9" max="9" width="10.85546875" style="108" bestFit="1" customWidth="1"/>
    <col min="10" max="10" width="11.85546875" style="110" bestFit="1" customWidth="1"/>
    <col min="11" max="12" width="12" style="108" bestFit="1" customWidth="1"/>
    <col min="13" max="17" width="15.42578125" style="108" customWidth="1"/>
    <col min="18" max="18" width="9.140625" style="108"/>
    <col min="19" max="19" width="10.140625" style="108" bestFit="1" customWidth="1"/>
    <col min="20" max="16384" width="9.140625" style="108"/>
  </cols>
  <sheetData>
    <row r="1" spans="1:19">
      <c r="A1" s="383" t="s">
        <v>218</v>
      </c>
      <c r="B1" s="383"/>
      <c r="C1" s="383"/>
      <c r="D1" s="383"/>
      <c r="G1" s="107" t="s">
        <v>219</v>
      </c>
      <c r="H1" s="107"/>
      <c r="I1" s="107"/>
      <c r="J1" s="110" t="s">
        <v>220</v>
      </c>
      <c r="K1" s="111" t="s">
        <v>221</v>
      </c>
      <c r="L1" s="108" t="s">
        <v>222</v>
      </c>
      <c r="M1" s="112" t="s">
        <v>223</v>
      </c>
      <c r="N1" s="108" t="s">
        <v>220</v>
      </c>
      <c r="O1" s="111" t="s">
        <v>221</v>
      </c>
      <c r="P1" s="108" t="s">
        <v>222</v>
      </c>
    </row>
    <row r="2" spans="1:19">
      <c r="I2" s="115"/>
      <c r="K2" s="116">
        <v>100</v>
      </c>
      <c r="L2" s="116">
        <v>13.518750000000001</v>
      </c>
      <c r="M2" s="116">
        <f>+K2+L2</f>
        <v>113.51875</v>
      </c>
      <c r="N2" s="117">
        <v>100</v>
      </c>
      <c r="O2" s="118">
        <v>32.445</v>
      </c>
      <c r="P2" s="118">
        <f>+N2-O2</f>
        <v>67.555000000000007</v>
      </c>
      <c r="Q2" s="117">
        <f>+N2+O2</f>
        <v>132.44499999999999</v>
      </c>
      <c r="S2" s="119"/>
    </row>
    <row r="3" spans="1:19">
      <c r="A3" s="120" t="s">
        <v>224</v>
      </c>
      <c r="B3" s="117" t="s">
        <v>225</v>
      </c>
      <c r="C3" s="117" t="s">
        <v>226</v>
      </c>
      <c r="D3" s="121" t="s">
        <v>227</v>
      </c>
      <c r="F3" s="120" t="s">
        <v>228</v>
      </c>
      <c r="G3" s="120" t="s">
        <v>248</v>
      </c>
      <c r="H3" s="117" t="s">
        <v>229</v>
      </c>
      <c r="I3" s="117" t="s">
        <v>213</v>
      </c>
      <c r="J3" s="122" t="s">
        <v>220</v>
      </c>
      <c r="K3" s="116">
        <v>100</v>
      </c>
      <c r="L3" s="116"/>
      <c r="M3" s="116">
        <f>+K3+L3</f>
        <v>100</v>
      </c>
      <c r="N3" s="117">
        <v>100</v>
      </c>
      <c r="O3" s="118"/>
      <c r="P3" s="118">
        <f t="shared" ref="P3:P33" si="0">+N3-O3</f>
        <v>100</v>
      </c>
      <c r="Q3" s="117">
        <f>+N3+O3</f>
        <v>100</v>
      </c>
    </row>
    <row r="4" spans="1:19">
      <c r="A4" s="123"/>
      <c r="B4" s="124"/>
      <c r="C4" s="124"/>
      <c r="D4" s="125"/>
      <c r="F4" s="123" t="s">
        <v>230</v>
      </c>
      <c r="G4" s="123">
        <v>41183</v>
      </c>
      <c r="H4" s="126">
        <v>5.2690000000000002E-3</v>
      </c>
      <c r="I4" s="126">
        <v>4.516E-3</v>
      </c>
      <c r="J4" s="126">
        <f t="shared" ref="J4:J35" si="1">+$M$2*H4/$K$2</f>
        <v>5.9813029375000003E-3</v>
      </c>
      <c r="K4" s="126">
        <f t="shared" ref="K4:K35" si="2">+J4*$L$2/$M$2</f>
        <v>7.123029375000001E-4</v>
      </c>
      <c r="L4" s="126">
        <f t="shared" ref="L4:L35" si="3">+J4-K4</f>
        <v>5.2690000000000002E-3</v>
      </c>
      <c r="M4" s="126">
        <f t="shared" ref="M4:M35" si="4">+L4-H4</f>
        <v>0</v>
      </c>
      <c r="N4" s="126">
        <f t="shared" ref="N4:N35" si="5">+$Q$2*I4/$N$2</f>
        <v>5.9812162000000002E-3</v>
      </c>
      <c r="O4" s="126">
        <f t="shared" ref="O4:O35" si="6">+N4*$O$2/$Q$2</f>
        <v>1.4652162000000002E-3</v>
      </c>
      <c r="P4" s="126">
        <f t="shared" si="0"/>
        <v>4.516E-3</v>
      </c>
      <c r="Q4" s="126">
        <f t="shared" ref="Q4:Q35" si="7">+P4-I4</f>
        <v>0</v>
      </c>
      <c r="R4" s="119"/>
      <c r="S4" s="127"/>
    </row>
    <row r="5" spans="1:19">
      <c r="A5" s="164">
        <v>41183</v>
      </c>
      <c r="B5" s="129"/>
      <c r="C5" s="130"/>
      <c r="D5" s="125">
        <v>0.20089144999841446</v>
      </c>
      <c r="F5" s="123" t="s">
        <v>230</v>
      </c>
      <c r="G5" s="123">
        <v>41185</v>
      </c>
      <c r="H5" s="126">
        <v>3.9979999999999998E-3</v>
      </c>
      <c r="I5" s="126">
        <v>3.4259999999999998E-3</v>
      </c>
      <c r="J5" s="126">
        <f t="shared" si="1"/>
        <v>4.5384796249999994E-3</v>
      </c>
      <c r="K5" s="126">
        <f t="shared" si="2"/>
        <v>5.4047962499999996E-4</v>
      </c>
      <c r="L5" s="126">
        <f t="shared" si="3"/>
        <v>3.9979999999999998E-3</v>
      </c>
      <c r="M5" s="126">
        <f t="shared" si="4"/>
        <v>0</v>
      </c>
      <c r="N5" s="126">
        <f t="shared" si="5"/>
        <v>4.5375656999999993E-3</v>
      </c>
      <c r="O5" s="126">
        <f t="shared" si="6"/>
        <v>1.1115656999999997E-3</v>
      </c>
      <c r="P5" s="126">
        <f t="shared" si="0"/>
        <v>3.4259999999999994E-3</v>
      </c>
      <c r="Q5" s="126">
        <f t="shared" si="7"/>
        <v>0</v>
      </c>
      <c r="R5" s="119"/>
      <c r="S5" s="127"/>
    </row>
    <row r="6" spans="1:19">
      <c r="A6" s="164">
        <v>41184</v>
      </c>
      <c r="B6" s="132"/>
      <c r="C6" s="130"/>
      <c r="D6" s="125">
        <v>0.20089144999841446</v>
      </c>
      <c r="F6" s="123" t="s">
        <v>230</v>
      </c>
      <c r="G6" s="123">
        <v>41186</v>
      </c>
      <c r="H6" s="126">
        <v>1.688E-3</v>
      </c>
      <c r="I6" s="126">
        <v>1.4469999999999999E-3</v>
      </c>
      <c r="J6" s="126">
        <f t="shared" si="1"/>
        <v>1.9161965E-3</v>
      </c>
      <c r="K6" s="126">
        <f t="shared" si="2"/>
        <v>2.2819650000000002E-4</v>
      </c>
      <c r="L6" s="126">
        <f t="shared" si="3"/>
        <v>1.6879999999999998E-3</v>
      </c>
      <c r="M6" s="126">
        <f t="shared" si="4"/>
        <v>0</v>
      </c>
      <c r="N6" s="126">
        <f t="shared" si="5"/>
        <v>1.9164791499999998E-3</v>
      </c>
      <c r="O6" s="126">
        <f t="shared" si="6"/>
        <v>4.6947914999999997E-4</v>
      </c>
      <c r="P6" s="126">
        <f t="shared" si="0"/>
        <v>1.4469999999999999E-3</v>
      </c>
      <c r="Q6" s="126">
        <f t="shared" si="7"/>
        <v>0</v>
      </c>
      <c r="R6" s="119"/>
      <c r="S6" s="127"/>
    </row>
    <row r="7" spans="1:19">
      <c r="A7" s="164">
        <v>41185</v>
      </c>
      <c r="B7" s="132"/>
      <c r="C7" s="130"/>
      <c r="D7" s="125">
        <v>0.23829639999818228</v>
      </c>
      <c r="F7" s="123" t="s">
        <v>230</v>
      </c>
      <c r="G7" s="123">
        <v>41187</v>
      </c>
      <c r="H7" s="126">
        <v>1.4909999999999999E-3</v>
      </c>
      <c r="I7" s="126">
        <v>1.2780000000000001E-3</v>
      </c>
      <c r="J7" s="126">
        <f t="shared" si="1"/>
        <v>1.6925645624999998E-3</v>
      </c>
      <c r="K7" s="126">
        <f t="shared" si="2"/>
        <v>2.015645625E-4</v>
      </c>
      <c r="L7" s="126">
        <f t="shared" si="3"/>
        <v>1.4909999999999999E-3</v>
      </c>
      <c r="M7" s="126">
        <f t="shared" si="4"/>
        <v>0</v>
      </c>
      <c r="N7" s="126">
        <f t="shared" si="5"/>
        <v>1.6926470999999998E-3</v>
      </c>
      <c r="O7" s="126">
        <f t="shared" si="6"/>
        <v>4.1464710000000001E-4</v>
      </c>
      <c r="P7" s="126">
        <f t="shared" si="0"/>
        <v>1.2779999999999998E-3</v>
      </c>
      <c r="Q7" s="126">
        <f t="shared" si="7"/>
        <v>0</v>
      </c>
      <c r="R7" s="119"/>
      <c r="S7" s="127"/>
    </row>
    <row r="8" spans="1:19">
      <c r="A8" s="164">
        <v>41186</v>
      </c>
      <c r="B8" s="132"/>
      <c r="C8" s="130"/>
      <c r="D8" s="125">
        <v>0.19573629999841863</v>
      </c>
      <c r="F8" s="123" t="s">
        <v>231</v>
      </c>
      <c r="G8" s="123">
        <v>41187</v>
      </c>
      <c r="H8" s="126">
        <v>1.2452E-2</v>
      </c>
      <c r="I8" s="126">
        <v>1.0671999999999999E-2</v>
      </c>
      <c r="J8" s="126">
        <f t="shared" si="1"/>
        <v>1.4135354750000001E-2</v>
      </c>
      <c r="K8" s="126">
        <f t="shared" si="2"/>
        <v>1.68335475E-3</v>
      </c>
      <c r="L8" s="126">
        <f t="shared" si="3"/>
        <v>1.2452000000000001E-2</v>
      </c>
      <c r="M8" s="126">
        <f t="shared" si="4"/>
        <v>0</v>
      </c>
      <c r="N8" s="126">
        <f t="shared" si="5"/>
        <v>1.4134530399999998E-2</v>
      </c>
      <c r="O8" s="126">
        <f t="shared" si="6"/>
        <v>3.4625303999999998E-3</v>
      </c>
      <c r="P8" s="126">
        <f t="shared" si="0"/>
        <v>1.0671999999999997E-2</v>
      </c>
      <c r="Q8" s="126">
        <f t="shared" si="7"/>
        <v>0</v>
      </c>
      <c r="R8" s="119"/>
      <c r="S8" s="127"/>
    </row>
    <row r="9" spans="1:19">
      <c r="A9" s="164">
        <v>41187</v>
      </c>
      <c r="B9" s="132"/>
      <c r="C9" s="130"/>
      <c r="D9" s="125">
        <v>0.17139079999856865</v>
      </c>
      <c r="F9" s="123" t="s">
        <v>230</v>
      </c>
      <c r="G9" s="123">
        <v>41190</v>
      </c>
      <c r="H9" s="126">
        <v>4.7219999999999996E-3</v>
      </c>
      <c r="I9" s="126">
        <v>4.0470000000000002E-3</v>
      </c>
      <c r="J9" s="126">
        <f t="shared" si="1"/>
        <v>5.3603553749999996E-3</v>
      </c>
      <c r="K9" s="126">
        <f t="shared" si="2"/>
        <v>6.3835537499999997E-4</v>
      </c>
      <c r="L9" s="126">
        <f t="shared" si="3"/>
        <v>4.7219999999999996E-3</v>
      </c>
      <c r="M9" s="126">
        <f t="shared" si="4"/>
        <v>0</v>
      </c>
      <c r="N9" s="126">
        <f t="shared" si="5"/>
        <v>5.3600491500000007E-3</v>
      </c>
      <c r="O9" s="126">
        <f t="shared" si="6"/>
        <v>1.3130491500000002E-3</v>
      </c>
      <c r="P9" s="126">
        <f t="shared" si="0"/>
        <v>4.0470000000000002E-3</v>
      </c>
      <c r="Q9" s="126">
        <f t="shared" si="7"/>
        <v>0</v>
      </c>
      <c r="R9" s="119"/>
      <c r="S9" s="127"/>
    </row>
    <row r="10" spans="1:19">
      <c r="A10" s="164">
        <v>41188</v>
      </c>
      <c r="B10" s="132"/>
      <c r="C10" s="130"/>
      <c r="D10" s="125">
        <v>0.17136269999856277</v>
      </c>
      <c r="F10" s="123" t="s">
        <v>230</v>
      </c>
      <c r="G10" s="123">
        <v>41191</v>
      </c>
      <c r="H10" s="126">
        <v>1.7459999999999999E-3</v>
      </c>
      <c r="I10" s="126">
        <v>1.4970000000000001E-3</v>
      </c>
      <c r="J10" s="126">
        <f t="shared" si="1"/>
        <v>1.9820373749999997E-3</v>
      </c>
      <c r="K10" s="126">
        <f t="shared" si="2"/>
        <v>2.36037375E-4</v>
      </c>
      <c r="L10" s="126">
        <f t="shared" si="3"/>
        <v>1.7459999999999997E-3</v>
      </c>
      <c r="M10" s="126">
        <f t="shared" si="4"/>
        <v>0</v>
      </c>
      <c r="N10" s="126">
        <f t="shared" si="5"/>
        <v>1.9827016499999999E-3</v>
      </c>
      <c r="O10" s="126">
        <f t="shared" si="6"/>
        <v>4.8570164999999995E-4</v>
      </c>
      <c r="P10" s="126">
        <f t="shared" si="0"/>
        <v>1.4970000000000001E-3</v>
      </c>
      <c r="Q10" s="126">
        <f t="shared" si="7"/>
        <v>0</v>
      </c>
      <c r="R10" s="119"/>
      <c r="S10" s="127"/>
    </row>
    <row r="11" spans="1:19">
      <c r="A11" s="164">
        <v>41189</v>
      </c>
      <c r="B11" s="132"/>
      <c r="C11" s="130"/>
      <c r="D11" s="125">
        <v>0.17136269999856277</v>
      </c>
      <c r="F11" s="123" t="s">
        <v>230</v>
      </c>
      <c r="G11" s="123">
        <v>41192</v>
      </c>
      <c r="H11" s="126">
        <v>1.75E-3</v>
      </c>
      <c r="I11" s="126">
        <v>1.5E-3</v>
      </c>
      <c r="J11" s="126">
        <f t="shared" si="1"/>
        <v>1.9865781250000001E-3</v>
      </c>
      <c r="K11" s="126">
        <f t="shared" si="2"/>
        <v>2.3657812500000003E-4</v>
      </c>
      <c r="L11" s="126">
        <f t="shared" si="3"/>
        <v>1.75E-3</v>
      </c>
      <c r="M11" s="126">
        <f t="shared" si="4"/>
        <v>0</v>
      </c>
      <c r="N11" s="126">
        <f t="shared" si="5"/>
        <v>1.9866749999999998E-3</v>
      </c>
      <c r="O11" s="126">
        <f t="shared" si="6"/>
        <v>4.86675E-4</v>
      </c>
      <c r="P11" s="126">
        <f t="shared" si="0"/>
        <v>1.4999999999999998E-3</v>
      </c>
      <c r="Q11" s="126">
        <f t="shared" si="7"/>
        <v>0</v>
      </c>
      <c r="R11" s="119"/>
      <c r="S11" s="127"/>
    </row>
    <row r="12" spans="1:19">
      <c r="A12" s="164">
        <v>41190</v>
      </c>
      <c r="B12" s="132"/>
      <c r="C12" s="130"/>
      <c r="D12" s="125">
        <v>0.20099739999828098</v>
      </c>
      <c r="F12" s="123" t="s">
        <v>230</v>
      </c>
      <c r="G12" s="123">
        <v>41193</v>
      </c>
      <c r="H12" s="126">
        <v>1.761E-3</v>
      </c>
      <c r="I12" s="126">
        <v>1.5089999999999999E-3</v>
      </c>
      <c r="J12" s="126">
        <f t="shared" si="1"/>
        <v>1.9990651874999999E-3</v>
      </c>
      <c r="K12" s="126">
        <f t="shared" si="2"/>
        <v>2.3806518750000001E-4</v>
      </c>
      <c r="L12" s="126">
        <f t="shared" si="3"/>
        <v>1.7609999999999998E-3</v>
      </c>
      <c r="M12" s="126">
        <f t="shared" si="4"/>
        <v>0</v>
      </c>
      <c r="N12" s="126">
        <f t="shared" si="5"/>
        <v>1.9985950499999999E-3</v>
      </c>
      <c r="O12" s="126">
        <f t="shared" si="6"/>
        <v>4.8959505000000002E-4</v>
      </c>
      <c r="P12" s="126">
        <f t="shared" si="0"/>
        <v>1.5089999999999999E-3</v>
      </c>
      <c r="Q12" s="126">
        <f t="shared" si="7"/>
        <v>0</v>
      </c>
      <c r="R12" s="119"/>
      <c r="S12" s="127"/>
    </row>
    <row r="13" spans="1:19">
      <c r="A13" s="164">
        <v>41191</v>
      </c>
      <c r="B13" s="132"/>
      <c r="C13" s="130"/>
      <c r="D13" s="125">
        <v>0.20102009999828041</v>
      </c>
      <c r="F13" s="123" t="s">
        <v>230</v>
      </c>
      <c r="G13" s="123">
        <v>41194</v>
      </c>
      <c r="H13" s="126">
        <v>1.753E-3</v>
      </c>
      <c r="I13" s="126">
        <v>1.5020000000000001E-3</v>
      </c>
      <c r="J13" s="126">
        <f t="shared" si="1"/>
        <v>1.9899836874999999E-3</v>
      </c>
      <c r="K13" s="126">
        <f t="shared" si="2"/>
        <v>2.3698368750000001E-4</v>
      </c>
      <c r="L13" s="126">
        <f t="shared" si="3"/>
        <v>1.753E-3</v>
      </c>
      <c r="M13" s="126">
        <f t="shared" si="4"/>
        <v>0</v>
      </c>
      <c r="N13" s="126">
        <f t="shared" si="5"/>
        <v>1.9893238999999997E-3</v>
      </c>
      <c r="O13" s="126">
        <f t="shared" si="6"/>
        <v>4.8732389999999999E-4</v>
      </c>
      <c r="P13" s="126">
        <f t="shared" si="0"/>
        <v>1.5019999999999999E-3</v>
      </c>
      <c r="Q13" s="126">
        <f t="shared" si="7"/>
        <v>0</v>
      </c>
      <c r="R13" s="119"/>
      <c r="S13" s="127"/>
    </row>
    <row r="14" spans="1:19">
      <c r="A14" s="164">
        <v>41192</v>
      </c>
      <c r="B14" s="132"/>
      <c r="C14" s="130"/>
      <c r="D14" s="125">
        <v>0.20120789999825961</v>
      </c>
      <c r="F14" s="123" t="s">
        <v>231</v>
      </c>
      <c r="G14" s="123">
        <v>41194</v>
      </c>
      <c r="H14" s="126">
        <v>1.1736E-2</v>
      </c>
      <c r="I14" s="126">
        <v>1.0059E-2</v>
      </c>
      <c r="J14" s="126">
        <f t="shared" si="1"/>
        <v>1.33225605E-2</v>
      </c>
      <c r="K14" s="126">
        <f t="shared" si="2"/>
        <v>1.5865605000000003E-3</v>
      </c>
      <c r="L14" s="126">
        <f t="shared" si="3"/>
        <v>1.1736E-2</v>
      </c>
      <c r="M14" s="126">
        <f t="shared" si="4"/>
        <v>0</v>
      </c>
      <c r="N14" s="126">
        <f t="shared" si="5"/>
        <v>1.332264255E-2</v>
      </c>
      <c r="O14" s="126">
        <f t="shared" si="6"/>
        <v>3.2636425500000002E-3</v>
      </c>
      <c r="P14" s="126">
        <f t="shared" si="0"/>
        <v>1.0058999999999998E-2</v>
      </c>
      <c r="Q14" s="126">
        <f t="shared" si="7"/>
        <v>0</v>
      </c>
      <c r="R14" s="119"/>
      <c r="S14" s="127"/>
    </row>
    <row r="15" spans="1:19">
      <c r="A15" s="164">
        <v>41193</v>
      </c>
      <c r="B15" s="132"/>
      <c r="C15" s="130"/>
      <c r="D15" s="125">
        <v>0.2007261999982419</v>
      </c>
      <c r="F15" s="123" t="s">
        <v>230</v>
      </c>
      <c r="G15" s="123">
        <v>41197</v>
      </c>
      <c r="H15" s="126">
        <v>5.2589999999999998E-3</v>
      </c>
      <c r="I15" s="126">
        <v>4.5069999999999997E-3</v>
      </c>
      <c r="J15" s="126">
        <f t="shared" si="1"/>
        <v>5.9699510624999994E-3</v>
      </c>
      <c r="K15" s="126">
        <f t="shared" si="2"/>
        <v>7.109510625E-4</v>
      </c>
      <c r="L15" s="126">
        <f t="shared" si="3"/>
        <v>5.2589999999999998E-3</v>
      </c>
      <c r="M15" s="126">
        <f t="shared" si="4"/>
        <v>0</v>
      </c>
      <c r="N15" s="126">
        <f t="shared" si="5"/>
        <v>5.9692961500000001E-3</v>
      </c>
      <c r="O15" s="126">
        <f t="shared" si="6"/>
        <v>1.4622961500000001E-3</v>
      </c>
      <c r="P15" s="126">
        <f t="shared" si="0"/>
        <v>4.5069999999999997E-3</v>
      </c>
      <c r="Q15" s="126">
        <f t="shared" si="7"/>
        <v>0</v>
      </c>
      <c r="R15" s="119"/>
      <c r="S15" s="127"/>
    </row>
    <row r="16" spans="1:19">
      <c r="A16" s="164">
        <v>41194</v>
      </c>
      <c r="B16" s="132"/>
      <c r="C16" s="130"/>
      <c r="D16" s="125">
        <v>0.20024459999823335</v>
      </c>
      <c r="F16" s="123" t="s">
        <v>230</v>
      </c>
      <c r="G16" s="123">
        <v>41198</v>
      </c>
      <c r="H16" s="126">
        <v>1.7539999999999999E-3</v>
      </c>
      <c r="I16" s="126">
        <v>1.503E-3</v>
      </c>
      <c r="J16" s="126">
        <f t="shared" si="1"/>
        <v>1.9911188749999996E-3</v>
      </c>
      <c r="K16" s="126">
        <f t="shared" si="2"/>
        <v>2.3711887499999995E-4</v>
      </c>
      <c r="L16" s="126">
        <f t="shared" si="3"/>
        <v>1.7539999999999997E-3</v>
      </c>
      <c r="M16" s="126">
        <f t="shared" si="4"/>
        <v>0</v>
      </c>
      <c r="N16" s="126">
        <f t="shared" si="5"/>
        <v>1.9906483500000001E-3</v>
      </c>
      <c r="O16" s="126">
        <f t="shared" si="6"/>
        <v>4.8764835000000004E-4</v>
      </c>
      <c r="P16" s="126">
        <f t="shared" si="0"/>
        <v>1.503E-3</v>
      </c>
      <c r="Q16" s="126">
        <f t="shared" si="7"/>
        <v>0</v>
      </c>
      <c r="R16" s="119"/>
      <c r="S16" s="127"/>
    </row>
    <row r="17" spans="1:19">
      <c r="A17" s="164">
        <v>41195</v>
      </c>
      <c r="B17" s="132"/>
      <c r="C17" s="130"/>
      <c r="D17" s="125">
        <v>0.20020774999822266</v>
      </c>
      <c r="F17" s="123" t="s">
        <v>230</v>
      </c>
      <c r="G17" s="123">
        <v>41199</v>
      </c>
      <c r="H17" s="126">
        <v>1.745E-3</v>
      </c>
      <c r="I17" s="126">
        <v>1.4959999999999999E-3</v>
      </c>
      <c r="J17" s="126">
        <f t="shared" si="1"/>
        <v>1.9809021875E-3</v>
      </c>
      <c r="K17" s="126">
        <f t="shared" si="2"/>
        <v>2.359021875E-4</v>
      </c>
      <c r="L17" s="126">
        <f t="shared" si="3"/>
        <v>1.745E-3</v>
      </c>
      <c r="M17" s="126">
        <f t="shared" si="4"/>
        <v>0</v>
      </c>
      <c r="N17" s="126">
        <f t="shared" si="5"/>
        <v>1.9813771999999999E-3</v>
      </c>
      <c r="O17" s="126">
        <f t="shared" si="6"/>
        <v>4.8537720000000001E-4</v>
      </c>
      <c r="P17" s="126">
        <f t="shared" si="0"/>
        <v>1.4959999999999999E-3</v>
      </c>
      <c r="Q17" s="126">
        <f t="shared" si="7"/>
        <v>0</v>
      </c>
      <c r="R17" s="119"/>
      <c r="S17" s="127"/>
    </row>
    <row r="18" spans="1:19">
      <c r="A18" s="164">
        <v>41196</v>
      </c>
      <c r="B18" s="132"/>
      <c r="C18" s="130"/>
      <c r="D18" s="125">
        <v>0.20020774999822266</v>
      </c>
      <c r="F18" s="123" t="s">
        <v>230</v>
      </c>
      <c r="G18" s="123">
        <v>41200</v>
      </c>
      <c r="H18" s="126">
        <v>1.7619999999999999E-3</v>
      </c>
      <c r="I18" s="126">
        <v>1.511E-3</v>
      </c>
      <c r="J18" s="126">
        <f t="shared" si="1"/>
        <v>2.0002003749999995E-3</v>
      </c>
      <c r="K18" s="126">
        <f t="shared" si="2"/>
        <v>2.3820037499999995E-4</v>
      </c>
      <c r="L18" s="126">
        <f t="shared" si="3"/>
        <v>1.7619999999999997E-3</v>
      </c>
      <c r="M18" s="126">
        <f t="shared" si="4"/>
        <v>0</v>
      </c>
      <c r="N18" s="126">
        <f t="shared" si="5"/>
        <v>2.0012439499999999E-3</v>
      </c>
      <c r="O18" s="126">
        <f t="shared" si="6"/>
        <v>4.9024395000000001E-4</v>
      </c>
      <c r="P18" s="126">
        <f t="shared" si="0"/>
        <v>1.5109999999999998E-3</v>
      </c>
      <c r="Q18" s="126">
        <f t="shared" si="7"/>
        <v>0</v>
      </c>
      <c r="R18" s="119"/>
      <c r="S18" s="127"/>
    </row>
    <row r="19" spans="1:19">
      <c r="A19" s="164">
        <v>41197</v>
      </c>
      <c r="B19" s="132"/>
      <c r="C19" s="130"/>
      <c r="D19" s="125">
        <v>0.20053979928501006</v>
      </c>
      <c r="F19" s="123" t="s">
        <v>230</v>
      </c>
      <c r="G19" s="123">
        <v>41201</v>
      </c>
      <c r="H19" s="126">
        <v>1.7099999999999999E-3</v>
      </c>
      <c r="I19" s="126">
        <v>1.4649999999999999E-3</v>
      </c>
      <c r="J19" s="126">
        <f t="shared" si="1"/>
        <v>1.941170625E-3</v>
      </c>
      <c r="K19" s="126">
        <f t="shared" si="2"/>
        <v>2.3117062500000002E-4</v>
      </c>
      <c r="L19" s="126">
        <f t="shared" si="3"/>
        <v>1.7099999999999999E-3</v>
      </c>
      <c r="M19" s="126">
        <f t="shared" si="4"/>
        <v>0</v>
      </c>
      <c r="N19" s="126">
        <f t="shared" si="5"/>
        <v>1.9403192499999999E-3</v>
      </c>
      <c r="O19" s="126">
        <f t="shared" si="6"/>
        <v>4.7531925000000001E-4</v>
      </c>
      <c r="P19" s="126">
        <f t="shared" si="0"/>
        <v>1.4649999999999999E-3</v>
      </c>
      <c r="Q19" s="126">
        <f t="shared" si="7"/>
        <v>0</v>
      </c>
      <c r="R19" s="119"/>
      <c r="S19" s="127"/>
    </row>
    <row r="20" spans="1:19">
      <c r="A20" s="164">
        <v>41198</v>
      </c>
      <c r="B20" s="132"/>
      <c r="C20" s="130"/>
      <c r="D20" s="125">
        <v>0.20084399999822278</v>
      </c>
      <c r="F20" s="123" t="s">
        <v>231</v>
      </c>
      <c r="G20" s="123">
        <v>41201</v>
      </c>
      <c r="H20" s="126">
        <v>1.2236E-2</v>
      </c>
      <c r="I20" s="126">
        <v>1.0488000000000001E-2</v>
      </c>
      <c r="J20" s="126">
        <f t="shared" si="1"/>
        <v>1.389015425E-2</v>
      </c>
      <c r="K20" s="126">
        <f t="shared" si="2"/>
        <v>1.6541542500000002E-3</v>
      </c>
      <c r="L20" s="126">
        <f t="shared" si="3"/>
        <v>1.2236E-2</v>
      </c>
      <c r="M20" s="126">
        <f t="shared" si="4"/>
        <v>0</v>
      </c>
      <c r="N20" s="126">
        <f t="shared" si="5"/>
        <v>1.38908316E-2</v>
      </c>
      <c r="O20" s="126">
        <f t="shared" si="6"/>
        <v>3.4028316000000005E-3</v>
      </c>
      <c r="P20" s="126">
        <f t="shared" si="0"/>
        <v>1.0488000000000001E-2</v>
      </c>
      <c r="Q20" s="126">
        <f t="shared" si="7"/>
        <v>0</v>
      </c>
      <c r="R20" s="119"/>
      <c r="S20" s="127"/>
    </row>
    <row r="21" spans="1:19">
      <c r="A21" s="164">
        <v>41199</v>
      </c>
      <c r="B21" s="132"/>
      <c r="C21" s="130"/>
      <c r="D21" s="125">
        <v>0.20041469999820383</v>
      </c>
      <c r="F21" s="123" t="s">
        <v>230</v>
      </c>
      <c r="G21" s="123">
        <v>41204</v>
      </c>
      <c r="H21" s="126">
        <v>5.1770000000000002E-3</v>
      </c>
      <c r="I21" s="126">
        <v>4.437E-3</v>
      </c>
      <c r="J21" s="126">
        <f t="shared" si="1"/>
        <v>5.8768656874999999E-3</v>
      </c>
      <c r="K21" s="126">
        <f t="shared" si="2"/>
        <v>6.9986568750000011E-4</v>
      </c>
      <c r="L21" s="126">
        <f t="shared" si="3"/>
        <v>5.1769999999999993E-3</v>
      </c>
      <c r="M21" s="126">
        <f t="shared" si="4"/>
        <v>0</v>
      </c>
      <c r="N21" s="126">
        <f t="shared" si="5"/>
        <v>5.8765846499999998E-3</v>
      </c>
      <c r="O21" s="126">
        <f t="shared" si="6"/>
        <v>1.4395846500000001E-3</v>
      </c>
      <c r="P21" s="126">
        <f t="shared" si="0"/>
        <v>4.437E-3</v>
      </c>
      <c r="Q21" s="126">
        <f t="shared" si="7"/>
        <v>0</v>
      </c>
      <c r="R21" s="119"/>
      <c r="S21" s="127"/>
    </row>
    <row r="22" spans="1:19">
      <c r="A22" s="164">
        <v>41200</v>
      </c>
      <c r="B22" s="132"/>
      <c r="C22" s="130"/>
      <c r="D22" s="125">
        <v>0.2008629999981893</v>
      </c>
      <c r="F22" s="123" t="s">
        <v>230</v>
      </c>
      <c r="G22" s="123">
        <v>41205</v>
      </c>
      <c r="H22" s="126">
        <v>1.758E-3</v>
      </c>
      <c r="I22" s="126">
        <v>1.5070000000000001E-3</v>
      </c>
      <c r="J22" s="126">
        <f t="shared" si="1"/>
        <v>1.995659625E-3</v>
      </c>
      <c r="K22" s="126">
        <f t="shared" si="2"/>
        <v>2.3765962500000001E-4</v>
      </c>
      <c r="L22" s="126">
        <f t="shared" si="3"/>
        <v>1.758E-3</v>
      </c>
      <c r="M22" s="126">
        <f t="shared" si="4"/>
        <v>0</v>
      </c>
      <c r="N22" s="126">
        <f t="shared" si="5"/>
        <v>1.99594615E-3</v>
      </c>
      <c r="O22" s="126">
        <f t="shared" si="6"/>
        <v>4.8894615000000003E-4</v>
      </c>
      <c r="P22" s="126">
        <f t="shared" si="0"/>
        <v>1.5070000000000001E-3</v>
      </c>
      <c r="Q22" s="126">
        <f t="shared" si="7"/>
        <v>0</v>
      </c>
      <c r="R22" s="119"/>
      <c r="S22" s="127"/>
    </row>
    <row r="23" spans="1:19">
      <c r="A23" s="164">
        <v>41201</v>
      </c>
      <c r="B23" s="132"/>
      <c r="C23" s="130"/>
      <c r="D23" s="125">
        <v>0.19535529999820483</v>
      </c>
      <c r="F23" s="123" t="s">
        <v>230</v>
      </c>
      <c r="G23" s="123">
        <v>41207</v>
      </c>
      <c r="H23" s="126">
        <v>3.5200000000000001E-3</v>
      </c>
      <c r="I23" s="126">
        <v>3.0170000000000002E-3</v>
      </c>
      <c r="J23" s="126">
        <f t="shared" si="1"/>
        <v>3.9958600000000004E-3</v>
      </c>
      <c r="K23" s="126">
        <f t="shared" si="2"/>
        <v>4.7586000000000004E-4</v>
      </c>
      <c r="L23" s="126">
        <f t="shared" si="3"/>
        <v>3.5200000000000006E-3</v>
      </c>
      <c r="M23" s="126">
        <f t="shared" si="4"/>
        <v>0</v>
      </c>
      <c r="N23" s="126">
        <f t="shared" si="5"/>
        <v>3.9958656500000004E-3</v>
      </c>
      <c r="O23" s="126">
        <f t="shared" si="6"/>
        <v>9.7886565000000021E-4</v>
      </c>
      <c r="P23" s="126">
        <f t="shared" si="0"/>
        <v>3.0170000000000002E-3</v>
      </c>
      <c r="Q23" s="126">
        <f t="shared" si="7"/>
        <v>0</v>
      </c>
      <c r="R23" s="119"/>
      <c r="S23" s="127"/>
    </row>
    <row r="24" spans="1:19">
      <c r="A24" s="164">
        <v>41202</v>
      </c>
      <c r="B24" s="132"/>
      <c r="C24" s="130"/>
      <c r="D24" s="125">
        <v>0.19532009999819069</v>
      </c>
      <c r="F24" s="123" t="s">
        <v>231</v>
      </c>
      <c r="G24" s="123">
        <v>41207</v>
      </c>
      <c r="H24" s="126">
        <v>1.0459E-2</v>
      </c>
      <c r="I24" s="126">
        <v>8.9650000000000007E-3</v>
      </c>
      <c r="J24" s="126">
        <f t="shared" si="1"/>
        <v>1.1872926062500001E-2</v>
      </c>
      <c r="K24" s="126">
        <f t="shared" si="2"/>
        <v>1.4139260625000002E-3</v>
      </c>
      <c r="L24" s="126">
        <f t="shared" si="3"/>
        <v>1.0459E-2</v>
      </c>
      <c r="M24" s="126">
        <f t="shared" si="4"/>
        <v>0</v>
      </c>
      <c r="N24" s="126">
        <f t="shared" si="5"/>
        <v>1.187369425E-2</v>
      </c>
      <c r="O24" s="126">
        <f t="shared" si="6"/>
        <v>2.9086942500000002E-3</v>
      </c>
      <c r="P24" s="126">
        <f t="shared" si="0"/>
        <v>8.9650000000000007E-3</v>
      </c>
      <c r="Q24" s="126">
        <f t="shared" si="7"/>
        <v>0</v>
      </c>
      <c r="R24" s="119"/>
      <c r="S24" s="127"/>
    </row>
    <row r="25" spans="1:19">
      <c r="A25" s="164">
        <v>41203</v>
      </c>
      <c r="B25" s="132"/>
      <c r="C25" s="130"/>
      <c r="D25" s="125">
        <v>0.19532009999819069</v>
      </c>
      <c r="F25" s="123" t="s">
        <v>230</v>
      </c>
      <c r="G25" s="123">
        <v>41211</v>
      </c>
      <c r="H25" s="126">
        <v>7.038E-3</v>
      </c>
      <c r="I25" s="126">
        <v>6.0330000000000002E-3</v>
      </c>
      <c r="J25" s="126">
        <f t="shared" si="1"/>
        <v>7.9894496250000006E-3</v>
      </c>
      <c r="K25" s="126">
        <f t="shared" si="2"/>
        <v>9.5144962500000015E-4</v>
      </c>
      <c r="L25" s="126">
        <f t="shared" si="3"/>
        <v>7.0380000000000009E-3</v>
      </c>
      <c r="M25" s="126">
        <f t="shared" si="4"/>
        <v>0</v>
      </c>
      <c r="N25" s="126">
        <f t="shared" si="5"/>
        <v>7.9904068499999995E-3</v>
      </c>
      <c r="O25" s="126">
        <f t="shared" si="6"/>
        <v>1.9574068500000001E-3</v>
      </c>
      <c r="P25" s="126">
        <f t="shared" si="0"/>
        <v>6.0329999999999993E-3</v>
      </c>
      <c r="Q25" s="126">
        <f t="shared" si="7"/>
        <v>0</v>
      </c>
      <c r="R25" s="119"/>
      <c r="S25" s="127"/>
    </row>
    <row r="26" spans="1:19">
      <c r="A26" s="164">
        <v>41204</v>
      </c>
      <c r="B26" s="132"/>
      <c r="C26" s="130"/>
      <c r="D26" s="125">
        <v>0.2007209999979796</v>
      </c>
      <c r="F26" s="123" t="s">
        <v>230</v>
      </c>
      <c r="G26" s="123">
        <v>41212</v>
      </c>
      <c r="H26" s="126">
        <v>1.7570000000000001E-3</v>
      </c>
      <c r="I26" s="126">
        <v>1.506E-3</v>
      </c>
      <c r="J26" s="126">
        <f t="shared" si="1"/>
        <v>1.9945244375000003E-3</v>
      </c>
      <c r="K26" s="126">
        <f t="shared" si="2"/>
        <v>2.3752443750000007E-4</v>
      </c>
      <c r="L26" s="126">
        <f t="shared" si="3"/>
        <v>1.7570000000000003E-3</v>
      </c>
      <c r="M26" s="126">
        <f t="shared" si="4"/>
        <v>0</v>
      </c>
      <c r="N26" s="126">
        <f t="shared" si="5"/>
        <v>1.9946217E-3</v>
      </c>
      <c r="O26" s="126">
        <f t="shared" si="6"/>
        <v>4.8862170000000009E-4</v>
      </c>
      <c r="P26" s="126">
        <f t="shared" si="0"/>
        <v>1.506E-3</v>
      </c>
      <c r="Q26" s="126">
        <f t="shared" si="7"/>
        <v>0</v>
      </c>
      <c r="R26" s="119"/>
      <c r="S26" s="127"/>
    </row>
    <row r="27" spans="1:19">
      <c r="A27" s="164">
        <v>41205</v>
      </c>
      <c r="B27" s="132"/>
      <c r="C27" s="130"/>
      <c r="D27" s="125">
        <v>0.20078174999797288</v>
      </c>
      <c r="F27" s="123" t="s">
        <v>230</v>
      </c>
      <c r="G27" s="123">
        <v>41213</v>
      </c>
      <c r="H27" s="126">
        <v>1.7520000000000001E-3</v>
      </c>
      <c r="I27" s="126">
        <v>1.5020000000000001E-3</v>
      </c>
      <c r="J27" s="126">
        <f t="shared" si="1"/>
        <v>1.9888484999999998E-3</v>
      </c>
      <c r="K27" s="126">
        <f t="shared" si="2"/>
        <v>2.3684849999999999E-4</v>
      </c>
      <c r="L27" s="126">
        <f t="shared" si="3"/>
        <v>1.7519999999999999E-3</v>
      </c>
      <c r="M27" s="126">
        <f t="shared" si="4"/>
        <v>0</v>
      </c>
      <c r="N27" s="126">
        <f t="shared" si="5"/>
        <v>1.9893238999999997E-3</v>
      </c>
      <c r="O27" s="126">
        <f t="shared" si="6"/>
        <v>4.8732389999999999E-4</v>
      </c>
      <c r="P27" s="126">
        <f t="shared" si="0"/>
        <v>1.5019999999999999E-3</v>
      </c>
      <c r="Q27" s="126">
        <f t="shared" si="7"/>
        <v>0</v>
      </c>
      <c r="R27" s="119"/>
      <c r="S27" s="127"/>
    </row>
    <row r="28" spans="1:19">
      <c r="A28" s="164">
        <v>41206</v>
      </c>
      <c r="B28" s="132"/>
      <c r="C28" s="130"/>
      <c r="D28" s="125">
        <v>0.20078174999797288</v>
      </c>
      <c r="F28" s="123"/>
      <c r="G28" s="123"/>
      <c r="H28" s="126"/>
      <c r="I28" s="126"/>
      <c r="J28" s="126">
        <f t="shared" si="1"/>
        <v>0</v>
      </c>
      <c r="K28" s="126">
        <f t="shared" si="2"/>
        <v>0</v>
      </c>
      <c r="L28" s="126">
        <f t="shared" si="3"/>
        <v>0</v>
      </c>
      <c r="M28" s="126">
        <f t="shared" si="4"/>
        <v>0</v>
      </c>
      <c r="N28" s="126">
        <f t="shared" si="5"/>
        <v>0</v>
      </c>
      <c r="O28" s="126">
        <f t="shared" si="6"/>
        <v>0</v>
      </c>
      <c r="P28" s="126">
        <f t="shared" si="0"/>
        <v>0</v>
      </c>
      <c r="Q28" s="126">
        <f t="shared" si="7"/>
        <v>0</v>
      </c>
      <c r="R28" s="119"/>
      <c r="S28" s="127"/>
    </row>
    <row r="29" spans="1:19">
      <c r="A29" s="164">
        <v>41207</v>
      </c>
      <c r="B29" s="132"/>
      <c r="C29" s="130"/>
      <c r="D29" s="125">
        <v>0.20134239999796527</v>
      </c>
      <c r="F29" s="123"/>
      <c r="G29" s="123"/>
      <c r="H29" s="126"/>
      <c r="I29" s="126"/>
      <c r="J29" s="126">
        <f t="shared" si="1"/>
        <v>0</v>
      </c>
      <c r="K29" s="126">
        <f t="shared" si="2"/>
        <v>0</v>
      </c>
      <c r="L29" s="126">
        <f t="shared" si="3"/>
        <v>0</v>
      </c>
      <c r="M29" s="126">
        <f t="shared" si="4"/>
        <v>0</v>
      </c>
      <c r="N29" s="126">
        <f t="shared" si="5"/>
        <v>0</v>
      </c>
      <c r="O29" s="126">
        <f t="shared" si="6"/>
        <v>0</v>
      </c>
      <c r="P29" s="126">
        <f t="shared" si="0"/>
        <v>0</v>
      </c>
      <c r="Q29" s="126">
        <f t="shared" si="7"/>
        <v>0</v>
      </c>
      <c r="R29" s="119"/>
      <c r="S29" s="127"/>
    </row>
    <row r="30" spans="1:19">
      <c r="A30" s="164">
        <v>41208</v>
      </c>
      <c r="B30" s="132"/>
      <c r="C30" s="130"/>
      <c r="D30" s="125">
        <v>0.20130519999794419</v>
      </c>
      <c r="F30" s="123"/>
      <c r="G30" s="123"/>
      <c r="H30" s="126"/>
      <c r="I30" s="126"/>
      <c r="J30" s="126">
        <f t="shared" si="1"/>
        <v>0</v>
      </c>
      <c r="K30" s="126">
        <f t="shared" si="2"/>
        <v>0</v>
      </c>
      <c r="L30" s="126">
        <f t="shared" si="3"/>
        <v>0</v>
      </c>
      <c r="M30" s="126">
        <f t="shared" si="4"/>
        <v>0</v>
      </c>
      <c r="N30" s="126">
        <f t="shared" si="5"/>
        <v>0</v>
      </c>
      <c r="O30" s="126">
        <f t="shared" si="6"/>
        <v>0</v>
      </c>
      <c r="P30" s="126">
        <f t="shared" si="0"/>
        <v>0</v>
      </c>
      <c r="Q30" s="126">
        <f t="shared" si="7"/>
        <v>0</v>
      </c>
      <c r="R30" s="119"/>
      <c r="S30" s="127"/>
    </row>
    <row r="31" spans="1:19">
      <c r="A31" s="164">
        <v>41209</v>
      </c>
      <c r="B31" s="132"/>
      <c r="C31" s="130"/>
      <c r="D31" s="125">
        <v>0.20126804999794806</v>
      </c>
      <c r="F31" s="123"/>
      <c r="G31" s="123"/>
      <c r="H31" s="126"/>
      <c r="I31" s="126"/>
      <c r="J31" s="126">
        <f t="shared" si="1"/>
        <v>0</v>
      </c>
      <c r="K31" s="126">
        <f t="shared" si="2"/>
        <v>0</v>
      </c>
      <c r="L31" s="126">
        <f t="shared" si="3"/>
        <v>0</v>
      </c>
      <c r="M31" s="126">
        <f t="shared" si="4"/>
        <v>0</v>
      </c>
      <c r="N31" s="126">
        <f t="shared" si="5"/>
        <v>0</v>
      </c>
      <c r="O31" s="126">
        <f t="shared" si="6"/>
        <v>0</v>
      </c>
      <c r="P31" s="126">
        <f t="shared" si="0"/>
        <v>0</v>
      </c>
      <c r="Q31" s="126">
        <f t="shared" si="7"/>
        <v>0</v>
      </c>
      <c r="R31" s="119"/>
      <c r="S31" s="127"/>
    </row>
    <row r="32" spans="1:19">
      <c r="A32" s="164">
        <v>41210</v>
      </c>
      <c r="B32" s="132"/>
      <c r="C32" s="130"/>
      <c r="D32" s="125">
        <v>0.20126804999794806</v>
      </c>
      <c r="F32" s="123"/>
      <c r="G32" s="123"/>
      <c r="H32" s="126"/>
      <c r="I32" s="126"/>
      <c r="J32" s="126">
        <f t="shared" si="1"/>
        <v>0</v>
      </c>
      <c r="K32" s="126">
        <f t="shared" si="2"/>
        <v>0</v>
      </c>
      <c r="L32" s="126">
        <f t="shared" si="3"/>
        <v>0</v>
      </c>
      <c r="M32" s="126">
        <f t="shared" si="4"/>
        <v>0</v>
      </c>
      <c r="N32" s="126">
        <f t="shared" si="5"/>
        <v>0</v>
      </c>
      <c r="O32" s="126">
        <f t="shared" si="6"/>
        <v>0</v>
      </c>
      <c r="P32" s="126">
        <f t="shared" si="0"/>
        <v>0</v>
      </c>
      <c r="Q32" s="126">
        <f t="shared" si="7"/>
        <v>0</v>
      </c>
      <c r="R32" s="119"/>
      <c r="S32" s="127"/>
    </row>
    <row r="33" spans="1:19">
      <c r="A33" s="164">
        <v>41211</v>
      </c>
      <c r="B33" s="132"/>
      <c r="C33" s="130"/>
      <c r="D33" s="125">
        <v>0.20135409999793716</v>
      </c>
      <c r="F33" s="123"/>
      <c r="G33" s="123"/>
      <c r="H33" s="126"/>
      <c r="I33" s="126"/>
      <c r="J33" s="126">
        <f t="shared" si="1"/>
        <v>0</v>
      </c>
      <c r="K33" s="126">
        <f t="shared" si="2"/>
        <v>0</v>
      </c>
      <c r="L33" s="126">
        <f t="shared" si="3"/>
        <v>0</v>
      </c>
      <c r="M33" s="126">
        <f t="shared" si="4"/>
        <v>0</v>
      </c>
      <c r="N33" s="126">
        <f t="shared" si="5"/>
        <v>0</v>
      </c>
      <c r="O33" s="126">
        <f t="shared" si="6"/>
        <v>0</v>
      </c>
      <c r="P33" s="126">
        <f t="shared" si="0"/>
        <v>0</v>
      </c>
      <c r="Q33" s="126">
        <f t="shared" si="7"/>
        <v>0</v>
      </c>
      <c r="R33" s="119"/>
      <c r="S33" s="127"/>
    </row>
    <row r="34" spans="1:19">
      <c r="A34" s="164">
        <v>41212</v>
      </c>
      <c r="B34" s="132"/>
      <c r="C34" s="130"/>
      <c r="D34" s="125">
        <v>0.20062129999792977</v>
      </c>
      <c r="F34" s="123"/>
      <c r="G34" s="123"/>
      <c r="H34" s="126"/>
      <c r="I34" s="126"/>
      <c r="J34" s="126">
        <f t="shared" si="1"/>
        <v>0</v>
      </c>
      <c r="K34" s="126">
        <f t="shared" si="2"/>
        <v>0</v>
      </c>
      <c r="L34" s="126">
        <f t="shared" si="3"/>
        <v>0</v>
      </c>
      <c r="M34" s="126">
        <f t="shared" si="4"/>
        <v>0</v>
      </c>
      <c r="N34" s="126">
        <f t="shared" si="5"/>
        <v>0</v>
      </c>
      <c r="O34" s="126">
        <f t="shared" si="6"/>
        <v>0</v>
      </c>
      <c r="P34" s="126">
        <f t="shared" ref="P34:P65" si="8">+N34-O34</f>
        <v>0</v>
      </c>
      <c r="Q34" s="126">
        <f t="shared" si="7"/>
        <v>0</v>
      </c>
      <c r="R34" s="119"/>
      <c r="S34" s="127"/>
    </row>
    <row r="35" spans="1:19">
      <c r="A35" s="164">
        <v>41213</v>
      </c>
      <c r="B35" s="129"/>
      <c r="C35" s="130"/>
      <c r="D35" s="125">
        <v>0.20055679999793319</v>
      </c>
      <c r="F35" s="123"/>
      <c r="G35" s="123"/>
      <c r="H35" s="126"/>
      <c r="I35" s="126"/>
      <c r="J35" s="126">
        <f t="shared" si="1"/>
        <v>0</v>
      </c>
      <c r="K35" s="126">
        <f t="shared" si="2"/>
        <v>0</v>
      </c>
      <c r="L35" s="126">
        <f t="shared" si="3"/>
        <v>0</v>
      </c>
      <c r="M35" s="126">
        <f t="shared" si="4"/>
        <v>0</v>
      </c>
      <c r="N35" s="126">
        <f t="shared" si="5"/>
        <v>0</v>
      </c>
      <c r="O35" s="126">
        <f t="shared" si="6"/>
        <v>0</v>
      </c>
      <c r="P35" s="126">
        <f t="shared" si="8"/>
        <v>0</v>
      </c>
      <c r="Q35" s="126">
        <f t="shared" si="7"/>
        <v>0</v>
      </c>
      <c r="R35" s="119"/>
      <c r="S35" s="127"/>
    </row>
    <row r="36" spans="1:19">
      <c r="A36" s="164"/>
      <c r="B36" s="129"/>
      <c r="C36" s="130"/>
      <c r="D36" s="125"/>
      <c r="F36" s="123"/>
      <c r="G36" s="123"/>
      <c r="H36" s="126"/>
      <c r="I36" s="126"/>
      <c r="J36" s="126">
        <f t="shared" ref="J36:J67" si="9">+$M$2*H36/$K$2</f>
        <v>0</v>
      </c>
      <c r="K36" s="126">
        <f t="shared" ref="K36:K67" si="10">+J36*$L$2/$M$2</f>
        <v>0</v>
      </c>
      <c r="L36" s="126">
        <f t="shared" ref="L36:L67" si="11">+J36-K36</f>
        <v>0</v>
      </c>
      <c r="M36" s="126">
        <f t="shared" ref="M36:M67" si="12">+L36-H36</f>
        <v>0</v>
      </c>
      <c r="N36" s="126">
        <f t="shared" ref="N36:N67" si="13">+$Q$2*I36/$N$2</f>
        <v>0</v>
      </c>
      <c r="O36" s="126">
        <f t="shared" ref="O36:O67" si="14">+N36*$O$2/$Q$2</f>
        <v>0</v>
      </c>
      <c r="P36" s="126">
        <f t="shared" si="8"/>
        <v>0</v>
      </c>
      <c r="Q36" s="126">
        <f t="shared" ref="Q36:Q67" si="15">+P36-I36</f>
        <v>0</v>
      </c>
      <c r="R36" s="119"/>
      <c r="S36" s="127"/>
    </row>
    <row r="37" spans="1:19">
      <c r="A37" s="164"/>
      <c r="B37" s="129"/>
      <c r="C37" s="130"/>
      <c r="D37" s="125"/>
      <c r="F37" s="123"/>
      <c r="G37" s="123"/>
      <c r="H37" s="126"/>
      <c r="I37" s="126"/>
      <c r="J37" s="126">
        <f t="shared" si="9"/>
        <v>0</v>
      </c>
      <c r="K37" s="126">
        <f t="shared" si="10"/>
        <v>0</v>
      </c>
      <c r="L37" s="126">
        <f t="shared" si="11"/>
        <v>0</v>
      </c>
      <c r="M37" s="126">
        <f t="shared" si="12"/>
        <v>0</v>
      </c>
      <c r="N37" s="126">
        <f t="shared" si="13"/>
        <v>0</v>
      </c>
      <c r="O37" s="126">
        <f t="shared" si="14"/>
        <v>0</v>
      </c>
      <c r="P37" s="126">
        <f t="shared" si="8"/>
        <v>0</v>
      </c>
      <c r="Q37" s="126">
        <f t="shared" si="15"/>
        <v>0</v>
      </c>
      <c r="R37" s="119"/>
      <c r="S37" s="127"/>
    </row>
    <row r="38" spans="1:19">
      <c r="A38" s="164"/>
      <c r="B38" s="129"/>
      <c r="C38" s="130"/>
      <c r="D38" s="125"/>
      <c r="F38" s="123"/>
      <c r="G38" s="123"/>
      <c r="H38" s="126"/>
      <c r="I38" s="126"/>
      <c r="J38" s="126">
        <f t="shared" si="9"/>
        <v>0</v>
      </c>
      <c r="K38" s="126">
        <f t="shared" si="10"/>
        <v>0</v>
      </c>
      <c r="L38" s="126">
        <f t="shared" si="11"/>
        <v>0</v>
      </c>
      <c r="M38" s="126">
        <f t="shared" si="12"/>
        <v>0</v>
      </c>
      <c r="N38" s="126">
        <f t="shared" si="13"/>
        <v>0</v>
      </c>
      <c r="O38" s="126">
        <f t="shared" si="14"/>
        <v>0</v>
      </c>
      <c r="P38" s="126">
        <f t="shared" si="8"/>
        <v>0</v>
      </c>
      <c r="Q38" s="126">
        <f t="shared" si="15"/>
        <v>0</v>
      </c>
      <c r="R38" s="119"/>
      <c r="S38" s="127"/>
    </row>
    <row r="39" spans="1:19">
      <c r="A39" s="164"/>
      <c r="B39" s="129"/>
      <c r="C39" s="130"/>
      <c r="D39" s="125"/>
      <c r="F39" s="123"/>
      <c r="G39" s="123"/>
      <c r="H39" s="126"/>
      <c r="I39" s="126"/>
      <c r="J39" s="126">
        <f t="shared" si="9"/>
        <v>0</v>
      </c>
      <c r="K39" s="126">
        <f t="shared" si="10"/>
        <v>0</v>
      </c>
      <c r="L39" s="126">
        <f t="shared" si="11"/>
        <v>0</v>
      </c>
      <c r="M39" s="126">
        <f t="shared" si="12"/>
        <v>0</v>
      </c>
      <c r="N39" s="126">
        <f t="shared" si="13"/>
        <v>0</v>
      </c>
      <c r="O39" s="126">
        <f t="shared" si="14"/>
        <v>0</v>
      </c>
      <c r="P39" s="126">
        <f t="shared" si="8"/>
        <v>0</v>
      </c>
      <c r="Q39" s="126">
        <f t="shared" si="15"/>
        <v>0</v>
      </c>
      <c r="R39" s="119"/>
      <c r="S39" s="127"/>
    </row>
    <row r="40" spans="1:19">
      <c r="A40" s="164"/>
      <c r="B40" s="129"/>
      <c r="C40" s="130"/>
      <c r="D40" s="125"/>
      <c r="F40" s="123"/>
      <c r="G40" s="123"/>
      <c r="H40" s="126"/>
      <c r="I40" s="126"/>
      <c r="J40" s="126">
        <f t="shared" si="9"/>
        <v>0</v>
      </c>
      <c r="K40" s="126">
        <f t="shared" si="10"/>
        <v>0</v>
      </c>
      <c r="L40" s="126">
        <f t="shared" si="11"/>
        <v>0</v>
      </c>
      <c r="M40" s="126">
        <f t="shared" si="12"/>
        <v>0</v>
      </c>
      <c r="N40" s="126">
        <f t="shared" si="13"/>
        <v>0</v>
      </c>
      <c r="O40" s="126">
        <f t="shared" si="14"/>
        <v>0</v>
      </c>
      <c r="P40" s="126">
        <f t="shared" si="8"/>
        <v>0</v>
      </c>
      <c r="Q40" s="126">
        <f t="shared" si="15"/>
        <v>0</v>
      </c>
      <c r="R40" s="119"/>
      <c r="S40" s="127"/>
    </row>
    <row r="41" spans="1:19">
      <c r="A41" s="164"/>
      <c r="B41" s="129"/>
      <c r="C41" s="130"/>
      <c r="D41" s="125"/>
      <c r="F41" s="123"/>
      <c r="G41" s="123"/>
      <c r="H41" s="126"/>
      <c r="I41" s="126"/>
      <c r="J41" s="126">
        <f t="shared" si="9"/>
        <v>0</v>
      </c>
      <c r="K41" s="126">
        <f t="shared" si="10"/>
        <v>0</v>
      </c>
      <c r="L41" s="126">
        <f t="shared" si="11"/>
        <v>0</v>
      </c>
      <c r="M41" s="126">
        <f t="shared" si="12"/>
        <v>0</v>
      </c>
      <c r="N41" s="126">
        <f t="shared" si="13"/>
        <v>0</v>
      </c>
      <c r="O41" s="126">
        <f t="shared" si="14"/>
        <v>0</v>
      </c>
      <c r="P41" s="126">
        <f t="shared" si="8"/>
        <v>0</v>
      </c>
      <c r="Q41" s="126">
        <f t="shared" si="15"/>
        <v>0</v>
      </c>
      <c r="R41" s="119"/>
      <c r="S41" s="127"/>
    </row>
    <row r="42" spans="1:19">
      <c r="A42" s="164"/>
      <c r="B42" s="129"/>
      <c r="C42" s="130"/>
      <c r="D42" s="125"/>
      <c r="F42" s="123"/>
      <c r="G42" s="123"/>
      <c r="H42" s="126"/>
      <c r="I42" s="126"/>
      <c r="J42" s="126">
        <f t="shared" si="9"/>
        <v>0</v>
      </c>
      <c r="K42" s="126">
        <f t="shared" si="10"/>
        <v>0</v>
      </c>
      <c r="L42" s="126">
        <f t="shared" si="11"/>
        <v>0</v>
      </c>
      <c r="M42" s="126">
        <f t="shared" si="12"/>
        <v>0</v>
      </c>
      <c r="N42" s="126">
        <f t="shared" si="13"/>
        <v>0</v>
      </c>
      <c r="O42" s="126">
        <f t="shared" si="14"/>
        <v>0</v>
      </c>
      <c r="P42" s="126">
        <f t="shared" si="8"/>
        <v>0</v>
      </c>
      <c r="Q42" s="126">
        <f t="shared" si="15"/>
        <v>0</v>
      </c>
      <c r="R42" s="119"/>
      <c r="S42" s="127"/>
    </row>
    <row r="43" spans="1:19">
      <c r="A43" s="164"/>
      <c r="B43" s="129"/>
      <c r="C43" s="130"/>
      <c r="D43" s="125"/>
      <c r="F43" s="123"/>
      <c r="G43" s="123"/>
      <c r="H43" s="126"/>
      <c r="I43" s="126"/>
      <c r="J43" s="126">
        <f t="shared" si="9"/>
        <v>0</v>
      </c>
      <c r="K43" s="126">
        <f t="shared" si="10"/>
        <v>0</v>
      </c>
      <c r="L43" s="126">
        <f t="shared" si="11"/>
        <v>0</v>
      </c>
      <c r="M43" s="126">
        <f t="shared" si="12"/>
        <v>0</v>
      </c>
      <c r="N43" s="126">
        <f t="shared" si="13"/>
        <v>0</v>
      </c>
      <c r="O43" s="126">
        <f t="shared" si="14"/>
        <v>0</v>
      </c>
      <c r="P43" s="126">
        <f t="shared" si="8"/>
        <v>0</v>
      </c>
      <c r="Q43" s="126">
        <f t="shared" si="15"/>
        <v>0</v>
      </c>
      <c r="R43" s="119"/>
      <c r="S43" s="127"/>
    </row>
    <row r="44" spans="1:19">
      <c r="A44" s="164"/>
      <c r="B44" s="129"/>
      <c r="C44" s="130"/>
      <c r="D44" s="125"/>
      <c r="F44" s="123"/>
      <c r="G44" s="123"/>
      <c r="H44" s="126"/>
      <c r="I44" s="126"/>
      <c r="J44" s="126">
        <f t="shared" si="9"/>
        <v>0</v>
      </c>
      <c r="K44" s="126">
        <f t="shared" si="10"/>
        <v>0</v>
      </c>
      <c r="L44" s="126">
        <f t="shared" si="11"/>
        <v>0</v>
      </c>
      <c r="M44" s="126">
        <f t="shared" si="12"/>
        <v>0</v>
      </c>
      <c r="N44" s="126">
        <f t="shared" si="13"/>
        <v>0</v>
      </c>
      <c r="O44" s="126">
        <f t="shared" si="14"/>
        <v>0</v>
      </c>
      <c r="P44" s="126">
        <f t="shared" si="8"/>
        <v>0</v>
      </c>
      <c r="Q44" s="126">
        <f t="shared" si="15"/>
        <v>0</v>
      </c>
      <c r="R44" s="119"/>
      <c r="S44" s="127"/>
    </row>
    <row r="45" spans="1:19">
      <c r="A45" s="164"/>
      <c r="B45" s="129"/>
      <c r="C45" s="130"/>
      <c r="D45" s="125"/>
      <c r="F45" s="123"/>
      <c r="G45" s="123"/>
      <c r="H45" s="126"/>
      <c r="I45" s="126"/>
      <c r="J45" s="126">
        <f t="shared" si="9"/>
        <v>0</v>
      </c>
      <c r="K45" s="126">
        <f t="shared" si="10"/>
        <v>0</v>
      </c>
      <c r="L45" s="126">
        <f t="shared" si="11"/>
        <v>0</v>
      </c>
      <c r="M45" s="126">
        <f t="shared" si="12"/>
        <v>0</v>
      </c>
      <c r="N45" s="126">
        <f t="shared" si="13"/>
        <v>0</v>
      </c>
      <c r="O45" s="126">
        <f t="shared" si="14"/>
        <v>0</v>
      </c>
      <c r="P45" s="126">
        <f t="shared" si="8"/>
        <v>0</v>
      </c>
      <c r="Q45" s="126">
        <f t="shared" si="15"/>
        <v>0</v>
      </c>
      <c r="R45" s="119"/>
      <c r="S45" s="127"/>
    </row>
    <row r="46" spans="1:19">
      <c r="A46" s="164"/>
      <c r="B46" s="129"/>
      <c r="C46" s="130"/>
      <c r="D46" s="125"/>
      <c r="F46" s="123"/>
      <c r="G46" s="123"/>
      <c r="H46" s="126"/>
      <c r="I46" s="126"/>
      <c r="J46" s="126">
        <f t="shared" si="9"/>
        <v>0</v>
      </c>
      <c r="K46" s="126">
        <f t="shared" si="10"/>
        <v>0</v>
      </c>
      <c r="L46" s="126">
        <f t="shared" si="11"/>
        <v>0</v>
      </c>
      <c r="M46" s="126">
        <f t="shared" si="12"/>
        <v>0</v>
      </c>
      <c r="N46" s="126">
        <f t="shared" si="13"/>
        <v>0</v>
      </c>
      <c r="O46" s="126">
        <f t="shared" si="14"/>
        <v>0</v>
      </c>
      <c r="P46" s="126">
        <f t="shared" si="8"/>
        <v>0</v>
      </c>
      <c r="Q46" s="126">
        <f t="shared" si="15"/>
        <v>0</v>
      </c>
      <c r="R46" s="119"/>
      <c r="S46" s="127"/>
    </row>
    <row r="47" spans="1:19">
      <c r="A47" s="164"/>
      <c r="B47" s="129"/>
      <c r="C47" s="130"/>
      <c r="D47" s="125"/>
      <c r="F47" s="123"/>
      <c r="G47" s="123"/>
      <c r="H47" s="126"/>
      <c r="I47" s="126"/>
      <c r="J47" s="126">
        <f t="shared" si="9"/>
        <v>0</v>
      </c>
      <c r="K47" s="126">
        <f t="shared" si="10"/>
        <v>0</v>
      </c>
      <c r="L47" s="126">
        <f t="shared" si="11"/>
        <v>0</v>
      </c>
      <c r="M47" s="126">
        <f t="shared" si="12"/>
        <v>0</v>
      </c>
      <c r="N47" s="126">
        <f t="shared" si="13"/>
        <v>0</v>
      </c>
      <c r="O47" s="126">
        <f t="shared" si="14"/>
        <v>0</v>
      </c>
      <c r="P47" s="126">
        <f t="shared" si="8"/>
        <v>0</v>
      </c>
      <c r="Q47" s="126">
        <f t="shared" si="15"/>
        <v>0</v>
      </c>
      <c r="R47" s="119"/>
      <c r="S47" s="127"/>
    </row>
    <row r="48" spans="1:19">
      <c r="A48" s="164"/>
      <c r="B48" s="129"/>
      <c r="C48" s="130"/>
      <c r="D48" s="125"/>
      <c r="F48" s="123"/>
      <c r="G48" s="123"/>
      <c r="H48" s="126"/>
      <c r="I48" s="126"/>
      <c r="J48" s="126">
        <f t="shared" si="9"/>
        <v>0</v>
      </c>
      <c r="K48" s="126">
        <f t="shared" si="10"/>
        <v>0</v>
      </c>
      <c r="L48" s="126">
        <f t="shared" si="11"/>
        <v>0</v>
      </c>
      <c r="M48" s="126">
        <f t="shared" si="12"/>
        <v>0</v>
      </c>
      <c r="N48" s="126">
        <f t="shared" si="13"/>
        <v>0</v>
      </c>
      <c r="O48" s="126">
        <f t="shared" si="14"/>
        <v>0</v>
      </c>
      <c r="P48" s="126">
        <f t="shared" si="8"/>
        <v>0</v>
      </c>
      <c r="Q48" s="126">
        <f t="shared" si="15"/>
        <v>0</v>
      </c>
      <c r="R48" s="119"/>
      <c r="S48" s="127"/>
    </row>
    <row r="49" spans="1:19">
      <c r="A49" s="128"/>
      <c r="B49" s="129"/>
      <c r="C49" s="130"/>
      <c r="D49" s="125"/>
      <c r="F49" s="123"/>
      <c r="G49" s="123"/>
      <c r="H49" s="126"/>
      <c r="I49" s="126"/>
      <c r="J49" s="126">
        <f t="shared" si="9"/>
        <v>0</v>
      </c>
      <c r="K49" s="126">
        <f t="shared" si="10"/>
        <v>0</v>
      </c>
      <c r="L49" s="126">
        <f t="shared" si="11"/>
        <v>0</v>
      </c>
      <c r="M49" s="126">
        <f t="shared" si="12"/>
        <v>0</v>
      </c>
      <c r="N49" s="126">
        <f t="shared" si="13"/>
        <v>0</v>
      </c>
      <c r="O49" s="126">
        <f t="shared" si="14"/>
        <v>0</v>
      </c>
      <c r="P49" s="126">
        <f t="shared" si="8"/>
        <v>0</v>
      </c>
      <c r="Q49" s="126">
        <f t="shared" si="15"/>
        <v>0</v>
      </c>
      <c r="R49" s="119"/>
      <c r="S49" s="127"/>
    </row>
    <row r="50" spans="1:19">
      <c r="A50" s="128"/>
      <c r="B50" s="129"/>
      <c r="C50" s="130"/>
      <c r="D50" s="125"/>
      <c r="F50" s="123"/>
      <c r="G50" s="123"/>
      <c r="H50" s="126"/>
      <c r="I50" s="126"/>
      <c r="J50" s="126">
        <f t="shared" si="9"/>
        <v>0</v>
      </c>
      <c r="K50" s="126">
        <f t="shared" si="10"/>
        <v>0</v>
      </c>
      <c r="L50" s="126">
        <f t="shared" si="11"/>
        <v>0</v>
      </c>
      <c r="M50" s="126">
        <f t="shared" si="12"/>
        <v>0</v>
      </c>
      <c r="N50" s="126">
        <f t="shared" si="13"/>
        <v>0</v>
      </c>
      <c r="O50" s="126">
        <f t="shared" si="14"/>
        <v>0</v>
      </c>
      <c r="P50" s="126">
        <f t="shared" si="8"/>
        <v>0</v>
      </c>
      <c r="Q50" s="126">
        <f t="shared" si="15"/>
        <v>0</v>
      </c>
      <c r="R50" s="119"/>
      <c r="S50" s="127"/>
    </row>
    <row r="51" spans="1:19">
      <c r="A51" s="128"/>
      <c r="B51" s="129"/>
      <c r="C51" s="130"/>
      <c r="D51" s="125"/>
      <c r="F51" s="123"/>
      <c r="G51" s="123"/>
      <c r="H51" s="126"/>
      <c r="I51" s="126"/>
      <c r="J51" s="126">
        <f t="shared" si="9"/>
        <v>0</v>
      </c>
      <c r="K51" s="126">
        <f t="shared" si="10"/>
        <v>0</v>
      </c>
      <c r="L51" s="126">
        <f t="shared" si="11"/>
        <v>0</v>
      </c>
      <c r="M51" s="126">
        <f t="shared" si="12"/>
        <v>0</v>
      </c>
      <c r="N51" s="126">
        <f t="shared" si="13"/>
        <v>0</v>
      </c>
      <c r="O51" s="126">
        <f t="shared" si="14"/>
        <v>0</v>
      </c>
      <c r="P51" s="126">
        <f t="shared" si="8"/>
        <v>0</v>
      </c>
      <c r="Q51" s="126">
        <f t="shared" si="15"/>
        <v>0</v>
      </c>
      <c r="R51" s="119"/>
      <c r="S51" s="127"/>
    </row>
    <row r="52" spans="1:19">
      <c r="A52" s="131"/>
      <c r="B52" s="129"/>
      <c r="C52" s="130"/>
      <c r="D52" s="125"/>
      <c r="F52" s="123"/>
      <c r="G52" s="123"/>
      <c r="H52" s="126"/>
      <c r="I52" s="126"/>
      <c r="J52" s="126">
        <f t="shared" si="9"/>
        <v>0</v>
      </c>
      <c r="K52" s="126">
        <f t="shared" si="10"/>
        <v>0</v>
      </c>
      <c r="L52" s="126">
        <f t="shared" si="11"/>
        <v>0</v>
      </c>
      <c r="M52" s="126">
        <f t="shared" si="12"/>
        <v>0</v>
      </c>
      <c r="N52" s="126">
        <f t="shared" si="13"/>
        <v>0</v>
      </c>
      <c r="O52" s="126">
        <f t="shared" si="14"/>
        <v>0</v>
      </c>
      <c r="P52" s="126">
        <f t="shared" si="8"/>
        <v>0</v>
      </c>
      <c r="Q52" s="126">
        <f t="shared" si="15"/>
        <v>0</v>
      </c>
      <c r="R52" s="119"/>
      <c r="S52" s="127"/>
    </row>
    <row r="53" spans="1:19">
      <c r="A53" s="128"/>
      <c r="B53" s="129"/>
      <c r="C53" s="130"/>
      <c r="D53" s="125"/>
      <c r="F53" s="123"/>
      <c r="G53" s="123"/>
      <c r="H53" s="126"/>
      <c r="I53" s="126"/>
      <c r="J53" s="126">
        <f t="shared" si="9"/>
        <v>0</v>
      </c>
      <c r="K53" s="126">
        <f t="shared" si="10"/>
        <v>0</v>
      </c>
      <c r="L53" s="126">
        <f t="shared" si="11"/>
        <v>0</v>
      </c>
      <c r="M53" s="126">
        <f t="shared" si="12"/>
        <v>0</v>
      </c>
      <c r="N53" s="126">
        <f t="shared" si="13"/>
        <v>0</v>
      </c>
      <c r="O53" s="126">
        <f t="shared" si="14"/>
        <v>0</v>
      </c>
      <c r="P53" s="126">
        <f t="shared" si="8"/>
        <v>0</v>
      </c>
      <c r="Q53" s="126">
        <f t="shared" si="15"/>
        <v>0</v>
      </c>
      <c r="R53" s="119"/>
      <c r="S53" s="127"/>
    </row>
    <row r="54" spans="1:19">
      <c r="A54" s="128"/>
      <c r="B54" s="129"/>
      <c r="C54" s="130"/>
      <c r="D54" s="125"/>
      <c r="F54" s="123"/>
      <c r="G54" s="123"/>
      <c r="H54" s="126"/>
      <c r="I54" s="126"/>
      <c r="J54" s="126">
        <f t="shared" si="9"/>
        <v>0</v>
      </c>
      <c r="K54" s="126">
        <f t="shared" si="10"/>
        <v>0</v>
      </c>
      <c r="L54" s="126">
        <f t="shared" si="11"/>
        <v>0</v>
      </c>
      <c r="M54" s="126">
        <f t="shared" si="12"/>
        <v>0</v>
      </c>
      <c r="N54" s="126">
        <f t="shared" si="13"/>
        <v>0</v>
      </c>
      <c r="O54" s="126">
        <f t="shared" si="14"/>
        <v>0</v>
      </c>
      <c r="P54" s="126">
        <f t="shared" si="8"/>
        <v>0</v>
      </c>
      <c r="Q54" s="126">
        <f t="shared" si="15"/>
        <v>0</v>
      </c>
      <c r="R54" s="119"/>
      <c r="S54" s="127"/>
    </row>
    <row r="55" spans="1:19">
      <c r="A55" s="128"/>
      <c r="B55" s="129"/>
      <c r="C55" s="130"/>
      <c r="D55" s="125"/>
      <c r="F55" s="123"/>
      <c r="G55" s="123"/>
      <c r="H55" s="126"/>
      <c r="I55" s="126"/>
      <c r="J55" s="126">
        <f t="shared" si="9"/>
        <v>0</v>
      </c>
      <c r="K55" s="126">
        <f t="shared" si="10"/>
        <v>0</v>
      </c>
      <c r="L55" s="126">
        <f t="shared" si="11"/>
        <v>0</v>
      </c>
      <c r="M55" s="126">
        <f t="shared" si="12"/>
        <v>0</v>
      </c>
      <c r="N55" s="126">
        <f t="shared" si="13"/>
        <v>0</v>
      </c>
      <c r="O55" s="126">
        <f t="shared" si="14"/>
        <v>0</v>
      </c>
      <c r="P55" s="126">
        <f t="shared" si="8"/>
        <v>0</v>
      </c>
      <c r="Q55" s="126">
        <f t="shared" si="15"/>
        <v>0</v>
      </c>
      <c r="R55" s="119"/>
      <c r="S55" s="127"/>
    </row>
    <row r="56" spans="1:19">
      <c r="A56" s="128"/>
      <c r="B56" s="129"/>
      <c r="C56" s="130"/>
      <c r="D56" s="125"/>
      <c r="F56" s="123"/>
      <c r="G56" s="123"/>
      <c r="H56" s="126"/>
      <c r="I56" s="126"/>
      <c r="J56" s="126">
        <f t="shared" si="9"/>
        <v>0</v>
      </c>
      <c r="K56" s="126">
        <f t="shared" si="10"/>
        <v>0</v>
      </c>
      <c r="L56" s="126">
        <f t="shared" si="11"/>
        <v>0</v>
      </c>
      <c r="M56" s="126">
        <f t="shared" si="12"/>
        <v>0</v>
      </c>
      <c r="N56" s="126">
        <f t="shared" si="13"/>
        <v>0</v>
      </c>
      <c r="O56" s="126">
        <f t="shared" si="14"/>
        <v>0</v>
      </c>
      <c r="P56" s="126">
        <f t="shared" si="8"/>
        <v>0</v>
      </c>
      <c r="Q56" s="126">
        <f t="shared" si="15"/>
        <v>0</v>
      </c>
      <c r="R56" s="119"/>
      <c r="S56" s="127"/>
    </row>
    <row r="57" spans="1:19">
      <c r="A57" s="128"/>
      <c r="B57" s="129"/>
      <c r="C57" s="130"/>
      <c r="D57" s="125"/>
      <c r="F57" s="123"/>
      <c r="G57" s="123"/>
      <c r="H57" s="126"/>
      <c r="I57" s="126"/>
      <c r="J57" s="126">
        <f t="shared" si="9"/>
        <v>0</v>
      </c>
      <c r="K57" s="126">
        <f t="shared" si="10"/>
        <v>0</v>
      </c>
      <c r="L57" s="126">
        <f t="shared" si="11"/>
        <v>0</v>
      </c>
      <c r="M57" s="126">
        <f t="shared" si="12"/>
        <v>0</v>
      </c>
      <c r="N57" s="126">
        <f t="shared" si="13"/>
        <v>0</v>
      </c>
      <c r="O57" s="126">
        <f t="shared" si="14"/>
        <v>0</v>
      </c>
      <c r="P57" s="126">
        <f t="shared" si="8"/>
        <v>0</v>
      </c>
      <c r="Q57" s="126">
        <f t="shared" si="15"/>
        <v>0</v>
      </c>
      <c r="R57" s="119"/>
      <c r="S57" s="127"/>
    </row>
    <row r="58" spans="1:19">
      <c r="A58" s="128"/>
      <c r="B58" s="129"/>
      <c r="C58" s="130"/>
      <c r="D58" s="125"/>
      <c r="F58" s="123"/>
      <c r="G58" s="123"/>
      <c r="H58" s="126"/>
      <c r="I58" s="126"/>
      <c r="J58" s="126">
        <f t="shared" si="9"/>
        <v>0</v>
      </c>
      <c r="K58" s="126">
        <f t="shared" si="10"/>
        <v>0</v>
      </c>
      <c r="L58" s="126">
        <f t="shared" si="11"/>
        <v>0</v>
      </c>
      <c r="M58" s="126">
        <f t="shared" si="12"/>
        <v>0</v>
      </c>
      <c r="N58" s="126">
        <f t="shared" si="13"/>
        <v>0</v>
      </c>
      <c r="O58" s="126">
        <f t="shared" si="14"/>
        <v>0</v>
      </c>
      <c r="P58" s="126">
        <f t="shared" si="8"/>
        <v>0</v>
      </c>
      <c r="Q58" s="126">
        <f t="shared" si="15"/>
        <v>0</v>
      </c>
      <c r="R58" s="119"/>
      <c r="S58" s="127"/>
    </row>
    <row r="59" spans="1:19">
      <c r="A59" s="131"/>
      <c r="B59" s="129"/>
      <c r="C59" s="130"/>
      <c r="D59" s="125"/>
      <c r="F59" s="123"/>
      <c r="G59" s="123"/>
      <c r="H59" s="126"/>
      <c r="I59" s="126"/>
      <c r="J59" s="126">
        <f t="shared" si="9"/>
        <v>0</v>
      </c>
      <c r="K59" s="126">
        <f t="shared" si="10"/>
        <v>0</v>
      </c>
      <c r="L59" s="126">
        <f t="shared" si="11"/>
        <v>0</v>
      </c>
      <c r="M59" s="126">
        <f t="shared" si="12"/>
        <v>0</v>
      </c>
      <c r="N59" s="126">
        <f t="shared" si="13"/>
        <v>0</v>
      </c>
      <c r="O59" s="126">
        <f t="shared" si="14"/>
        <v>0</v>
      </c>
      <c r="P59" s="126">
        <f t="shared" si="8"/>
        <v>0</v>
      </c>
      <c r="Q59" s="126">
        <f t="shared" si="15"/>
        <v>0</v>
      </c>
      <c r="R59" s="119"/>
      <c r="S59" s="127"/>
    </row>
    <row r="60" spans="1:19">
      <c r="A60" s="128"/>
      <c r="B60" s="129"/>
      <c r="C60" s="130"/>
      <c r="D60" s="125"/>
      <c r="F60" s="123"/>
      <c r="G60" s="123"/>
      <c r="H60" s="126"/>
      <c r="I60" s="126"/>
      <c r="J60" s="126">
        <f t="shared" si="9"/>
        <v>0</v>
      </c>
      <c r="K60" s="126">
        <f t="shared" si="10"/>
        <v>0</v>
      </c>
      <c r="L60" s="126">
        <f t="shared" si="11"/>
        <v>0</v>
      </c>
      <c r="M60" s="126">
        <f t="shared" si="12"/>
        <v>0</v>
      </c>
      <c r="N60" s="126">
        <f t="shared" si="13"/>
        <v>0</v>
      </c>
      <c r="O60" s="126">
        <f t="shared" si="14"/>
        <v>0</v>
      </c>
      <c r="P60" s="126">
        <f t="shared" si="8"/>
        <v>0</v>
      </c>
      <c r="Q60" s="126">
        <f t="shared" si="15"/>
        <v>0</v>
      </c>
      <c r="R60" s="119"/>
      <c r="S60" s="127"/>
    </row>
    <row r="61" spans="1:19">
      <c r="A61" s="128"/>
      <c r="B61" s="132"/>
      <c r="C61" s="130"/>
      <c r="D61" s="125"/>
      <c r="F61" s="123"/>
      <c r="G61" s="123"/>
      <c r="H61" s="126"/>
      <c r="I61" s="126"/>
      <c r="J61" s="126">
        <f t="shared" si="9"/>
        <v>0</v>
      </c>
      <c r="K61" s="126">
        <f t="shared" si="10"/>
        <v>0</v>
      </c>
      <c r="L61" s="126">
        <f t="shared" si="11"/>
        <v>0</v>
      </c>
      <c r="M61" s="126">
        <f t="shared" si="12"/>
        <v>0</v>
      </c>
      <c r="N61" s="126">
        <f t="shared" si="13"/>
        <v>0</v>
      </c>
      <c r="O61" s="126">
        <f t="shared" si="14"/>
        <v>0</v>
      </c>
      <c r="P61" s="126">
        <f t="shared" si="8"/>
        <v>0</v>
      </c>
      <c r="Q61" s="126">
        <f t="shared" si="15"/>
        <v>0</v>
      </c>
      <c r="R61" s="119"/>
      <c r="S61" s="127"/>
    </row>
    <row r="62" spans="1:19">
      <c r="A62" s="128"/>
      <c r="B62" s="132"/>
      <c r="C62" s="130"/>
      <c r="D62" s="125"/>
      <c r="F62" s="123"/>
      <c r="G62" s="123"/>
      <c r="H62" s="126"/>
      <c r="I62" s="126"/>
      <c r="J62" s="126">
        <f t="shared" si="9"/>
        <v>0</v>
      </c>
      <c r="K62" s="126">
        <f t="shared" si="10"/>
        <v>0</v>
      </c>
      <c r="L62" s="126">
        <f t="shared" si="11"/>
        <v>0</v>
      </c>
      <c r="M62" s="126">
        <f t="shared" si="12"/>
        <v>0</v>
      </c>
      <c r="N62" s="126">
        <f t="shared" si="13"/>
        <v>0</v>
      </c>
      <c r="O62" s="126">
        <f t="shared" si="14"/>
        <v>0</v>
      </c>
      <c r="P62" s="126">
        <f t="shared" si="8"/>
        <v>0</v>
      </c>
      <c r="Q62" s="126">
        <f t="shared" si="15"/>
        <v>0</v>
      </c>
      <c r="R62" s="119"/>
      <c r="S62" s="127"/>
    </row>
    <row r="63" spans="1:19">
      <c r="A63" s="128"/>
      <c r="B63" s="132"/>
      <c r="C63" s="130"/>
      <c r="D63" s="125"/>
      <c r="F63" s="123"/>
      <c r="G63" s="123"/>
      <c r="H63" s="126"/>
      <c r="I63" s="126"/>
      <c r="J63" s="126">
        <f t="shared" si="9"/>
        <v>0</v>
      </c>
      <c r="K63" s="126">
        <f t="shared" si="10"/>
        <v>0</v>
      </c>
      <c r="L63" s="126">
        <f t="shared" si="11"/>
        <v>0</v>
      </c>
      <c r="M63" s="126">
        <f t="shared" si="12"/>
        <v>0</v>
      </c>
      <c r="N63" s="126">
        <f t="shared" si="13"/>
        <v>0</v>
      </c>
      <c r="O63" s="126">
        <f t="shared" si="14"/>
        <v>0</v>
      </c>
      <c r="P63" s="126">
        <f t="shared" si="8"/>
        <v>0</v>
      </c>
      <c r="Q63" s="126">
        <f t="shared" si="15"/>
        <v>0</v>
      </c>
      <c r="R63" s="119"/>
      <c r="S63" s="127"/>
    </row>
    <row r="64" spans="1:19">
      <c r="A64" s="128"/>
      <c r="B64" s="132"/>
      <c r="C64" s="130"/>
      <c r="D64" s="125"/>
      <c r="F64" s="123"/>
      <c r="G64" s="123"/>
      <c r="H64" s="126"/>
      <c r="I64" s="126"/>
      <c r="J64" s="126">
        <f t="shared" si="9"/>
        <v>0</v>
      </c>
      <c r="K64" s="126">
        <f t="shared" si="10"/>
        <v>0</v>
      </c>
      <c r="L64" s="126">
        <f t="shared" si="11"/>
        <v>0</v>
      </c>
      <c r="M64" s="126">
        <f t="shared" si="12"/>
        <v>0</v>
      </c>
      <c r="N64" s="126">
        <f t="shared" si="13"/>
        <v>0</v>
      </c>
      <c r="O64" s="126">
        <f t="shared" si="14"/>
        <v>0</v>
      </c>
      <c r="P64" s="126">
        <f t="shared" si="8"/>
        <v>0</v>
      </c>
      <c r="Q64" s="126">
        <f t="shared" si="15"/>
        <v>0</v>
      </c>
      <c r="R64" s="119"/>
      <c r="S64" s="127"/>
    </row>
    <row r="65" spans="1:19">
      <c r="A65" s="128"/>
      <c r="B65" s="132"/>
      <c r="C65" s="130"/>
      <c r="D65" s="125"/>
      <c r="F65" s="123"/>
      <c r="G65" s="123"/>
      <c r="H65" s="126"/>
      <c r="I65" s="126"/>
      <c r="J65" s="126">
        <f t="shared" si="9"/>
        <v>0</v>
      </c>
      <c r="K65" s="126">
        <f t="shared" si="10"/>
        <v>0</v>
      </c>
      <c r="L65" s="126">
        <f t="shared" si="11"/>
        <v>0</v>
      </c>
      <c r="M65" s="126">
        <f t="shared" si="12"/>
        <v>0</v>
      </c>
      <c r="N65" s="126">
        <f t="shared" si="13"/>
        <v>0</v>
      </c>
      <c r="O65" s="126">
        <f t="shared" si="14"/>
        <v>0</v>
      </c>
      <c r="P65" s="126">
        <f t="shared" si="8"/>
        <v>0</v>
      </c>
      <c r="Q65" s="126">
        <f t="shared" si="15"/>
        <v>0</v>
      </c>
      <c r="R65" s="119"/>
      <c r="S65" s="127"/>
    </row>
    <row r="66" spans="1:19">
      <c r="A66" s="131"/>
      <c r="B66" s="132"/>
      <c r="C66" s="130"/>
      <c r="D66" s="125"/>
      <c r="F66" s="123"/>
      <c r="G66" s="123"/>
      <c r="H66" s="126"/>
      <c r="I66" s="126"/>
      <c r="J66" s="126">
        <f t="shared" si="9"/>
        <v>0</v>
      </c>
      <c r="K66" s="126">
        <f t="shared" si="10"/>
        <v>0</v>
      </c>
      <c r="L66" s="126">
        <f t="shared" si="11"/>
        <v>0</v>
      </c>
      <c r="M66" s="126">
        <f t="shared" si="12"/>
        <v>0</v>
      </c>
      <c r="N66" s="126">
        <f t="shared" si="13"/>
        <v>0</v>
      </c>
      <c r="O66" s="126">
        <f t="shared" si="14"/>
        <v>0</v>
      </c>
      <c r="P66" s="126">
        <f t="shared" ref="P66:P97" si="16">+N66-O66</f>
        <v>0</v>
      </c>
      <c r="Q66" s="126">
        <f t="shared" si="15"/>
        <v>0</v>
      </c>
      <c r="R66" s="119"/>
      <c r="S66" s="127"/>
    </row>
    <row r="67" spans="1:19">
      <c r="A67" s="128"/>
      <c r="B67" s="132"/>
      <c r="C67" s="130"/>
      <c r="D67" s="125"/>
      <c r="F67" s="123"/>
      <c r="G67" s="123"/>
      <c r="H67" s="126"/>
      <c r="I67" s="126"/>
      <c r="J67" s="126">
        <f t="shared" si="9"/>
        <v>0</v>
      </c>
      <c r="K67" s="126">
        <f t="shared" si="10"/>
        <v>0</v>
      </c>
      <c r="L67" s="126">
        <f t="shared" si="11"/>
        <v>0</v>
      </c>
      <c r="M67" s="126">
        <f t="shared" si="12"/>
        <v>0</v>
      </c>
      <c r="N67" s="126">
        <f t="shared" si="13"/>
        <v>0</v>
      </c>
      <c r="O67" s="126">
        <f t="shared" si="14"/>
        <v>0</v>
      </c>
      <c r="P67" s="126">
        <f t="shared" si="16"/>
        <v>0</v>
      </c>
      <c r="Q67" s="126">
        <f t="shared" si="15"/>
        <v>0</v>
      </c>
      <c r="R67" s="119"/>
      <c r="S67" s="127"/>
    </row>
    <row r="68" spans="1:19">
      <c r="A68" s="128"/>
      <c r="B68" s="132"/>
      <c r="C68" s="130"/>
      <c r="D68" s="125"/>
      <c r="F68" s="123"/>
      <c r="G68" s="123"/>
      <c r="H68" s="126"/>
      <c r="I68" s="126"/>
      <c r="J68" s="126">
        <f t="shared" ref="J68:J99" si="17">+$M$2*H68/$K$2</f>
        <v>0</v>
      </c>
      <c r="K68" s="126">
        <f t="shared" ref="K68:K99" si="18">+J68*$L$2/$M$2</f>
        <v>0</v>
      </c>
      <c r="L68" s="126">
        <f t="shared" ref="L68:L99" si="19">+J68-K68</f>
        <v>0</v>
      </c>
      <c r="M68" s="126">
        <f t="shared" ref="M68:M99" si="20">+L68-H68</f>
        <v>0</v>
      </c>
      <c r="N68" s="126">
        <f t="shared" ref="N68:N99" si="21">+$Q$2*I68/$N$2</f>
        <v>0</v>
      </c>
      <c r="O68" s="126">
        <f t="shared" ref="O68:O99" si="22">+N68*$O$2/$Q$2</f>
        <v>0</v>
      </c>
      <c r="P68" s="126">
        <f t="shared" si="16"/>
        <v>0</v>
      </c>
      <c r="Q68" s="126">
        <f t="shared" ref="Q68:Q99" si="23">+P68-I68</f>
        <v>0</v>
      </c>
      <c r="R68" s="119"/>
      <c r="S68" s="127"/>
    </row>
    <row r="69" spans="1:19">
      <c r="A69" s="128"/>
      <c r="B69" s="132"/>
      <c r="C69" s="130"/>
      <c r="D69" s="125"/>
      <c r="F69" s="123"/>
      <c r="G69" s="123"/>
      <c r="H69" s="126"/>
      <c r="I69" s="126"/>
      <c r="J69" s="126">
        <f t="shared" si="17"/>
        <v>0</v>
      </c>
      <c r="K69" s="126">
        <f t="shared" si="18"/>
        <v>0</v>
      </c>
      <c r="L69" s="126">
        <f t="shared" si="19"/>
        <v>0</v>
      </c>
      <c r="M69" s="126">
        <f t="shared" si="20"/>
        <v>0</v>
      </c>
      <c r="N69" s="126">
        <f t="shared" si="21"/>
        <v>0</v>
      </c>
      <c r="O69" s="126">
        <f t="shared" si="22"/>
        <v>0</v>
      </c>
      <c r="P69" s="126">
        <f t="shared" si="16"/>
        <v>0</v>
      </c>
      <c r="Q69" s="126">
        <f t="shared" si="23"/>
        <v>0</v>
      </c>
      <c r="R69" s="119"/>
      <c r="S69" s="127"/>
    </row>
    <row r="70" spans="1:19">
      <c r="A70" s="128"/>
      <c r="B70" s="132"/>
      <c r="C70" s="130"/>
      <c r="D70" s="125"/>
      <c r="F70" s="123"/>
      <c r="G70" s="123"/>
      <c r="H70" s="126"/>
      <c r="I70" s="126"/>
      <c r="J70" s="126">
        <f t="shared" si="17"/>
        <v>0</v>
      </c>
      <c r="K70" s="126">
        <f t="shared" si="18"/>
        <v>0</v>
      </c>
      <c r="L70" s="126">
        <f t="shared" si="19"/>
        <v>0</v>
      </c>
      <c r="M70" s="126">
        <f t="shared" si="20"/>
        <v>0</v>
      </c>
      <c r="N70" s="126">
        <f t="shared" si="21"/>
        <v>0</v>
      </c>
      <c r="O70" s="126">
        <f t="shared" si="22"/>
        <v>0</v>
      </c>
      <c r="P70" s="126">
        <f t="shared" si="16"/>
        <v>0</v>
      </c>
      <c r="Q70" s="126">
        <f t="shared" si="23"/>
        <v>0</v>
      </c>
      <c r="R70" s="119"/>
      <c r="S70" s="127"/>
    </row>
    <row r="71" spans="1:19">
      <c r="A71" s="128"/>
      <c r="B71" s="132"/>
      <c r="C71" s="130"/>
      <c r="D71" s="125"/>
      <c r="F71" s="123"/>
      <c r="G71" s="123"/>
      <c r="H71" s="126"/>
      <c r="I71" s="126"/>
      <c r="J71" s="126">
        <f t="shared" si="17"/>
        <v>0</v>
      </c>
      <c r="K71" s="126">
        <f t="shared" si="18"/>
        <v>0</v>
      </c>
      <c r="L71" s="126">
        <f t="shared" si="19"/>
        <v>0</v>
      </c>
      <c r="M71" s="126">
        <f t="shared" si="20"/>
        <v>0</v>
      </c>
      <c r="N71" s="126">
        <f t="shared" si="21"/>
        <v>0</v>
      </c>
      <c r="O71" s="126">
        <f t="shared" si="22"/>
        <v>0</v>
      </c>
      <c r="P71" s="126">
        <f t="shared" si="16"/>
        <v>0</v>
      </c>
      <c r="Q71" s="126">
        <f t="shared" si="23"/>
        <v>0</v>
      </c>
      <c r="R71" s="119"/>
      <c r="S71" s="127"/>
    </row>
    <row r="72" spans="1:19">
      <c r="A72" s="128"/>
      <c r="B72" s="132"/>
      <c r="C72" s="130"/>
      <c r="D72" s="125"/>
      <c r="F72" s="123"/>
      <c r="G72" s="123"/>
      <c r="H72" s="126"/>
      <c r="I72" s="126"/>
      <c r="J72" s="126">
        <f t="shared" si="17"/>
        <v>0</v>
      </c>
      <c r="K72" s="126">
        <f t="shared" si="18"/>
        <v>0</v>
      </c>
      <c r="L72" s="126">
        <f t="shared" si="19"/>
        <v>0</v>
      </c>
      <c r="M72" s="126">
        <f t="shared" si="20"/>
        <v>0</v>
      </c>
      <c r="N72" s="126">
        <f t="shared" si="21"/>
        <v>0</v>
      </c>
      <c r="O72" s="126">
        <f t="shared" si="22"/>
        <v>0</v>
      </c>
      <c r="P72" s="126">
        <f t="shared" si="16"/>
        <v>0</v>
      </c>
      <c r="Q72" s="126">
        <f t="shared" si="23"/>
        <v>0</v>
      </c>
      <c r="R72" s="119"/>
      <c r="S72" s="127"/>
    </row>
    <row r="73" spans="1:19">
      <c r="A73" s="131"/>
      <c r="B73" s="132"/>
      <c r="C73" s="130"/>
      <c r="D73" s="125"/>
      <c r="F73" s="123"/>
      <c r="G73" s="123"/>
      <c r="H73" s="126"/>
      <c r="I73" s="126"/>
      <c r="J73" s="126">
        <f t="shared" si="17"/>
        <v>0</v>
      </c>
      <c r="K73" s="126">
        <f t="shared" si="18"/>
        <v>0</v>
      </c>
      <c r="L73" s="126">
        <f t="shared" si="19"/>
        <v>0</v>
      </c>
      <c r="M73" s="126">
        <f t="shared" si="20"/>
        <v>0</v>
      </c>
      <c r="N73" s="126">
        <f t="shared" si="21"/>
        <v>0</v>
      </c>
      <c r="O73" s="126">
        <f t="shared" si="22"/>
        <v>0</v>
      </c>
      <c r="P73" s="126">
        <f t="shared" si="16"/>
        <v>0</v>
      </c>
      <c r="Q73" s="126">
        <f t="shared" si="23"/>
        <v>0</v>
      </c>
      <c r="R73" s="119"/>
      <c r="S73" s="127"/>
    </row>
    <row r="74" spans="1:19">
      <c r="A74" s="128"/>
      <c r="B74" s="132"/>
      <c r="C74" s="130"/>
      <c r="D74" s="125"/>
      <c r="F74" s="123"/>
      <c r="G74" s="123"/>
      <c r="H74" s="126"/>
      <c r="I74" s="126"/>
      <c r="J74" s="126">
        <f t="shared" si="17"/>
        <v>0</v>
      </c>
      <c r="K74" s="126">
        <f t="shared" si="18"/>
        <v>0</v>
      </c>
      <c r="L74" s="126">
        <f t="shared" si="19"/>
        <v>0</v>
      </c>
      <c r="M74" s="126">
        <f t="shared" si="20"/>
        <v>0</v>
      </c>
      <c r="N74" s="126">
        <f t="shared" si="21"/>
        <v>0</v>
      </c>
      <c r="O74" s="126">
        <f t="shared" si="22"/>
        <v>0</v>
      </c>
      <c r="P74" s="126">
        <f t="shared" si="16"/>
        <v>0</v>
      </c>
      <c r="Q74" s="126">
        <f t="shared" si="23"/>
        <v>0</v>
      </c>
      <c r="R74" s="119"/>
      <c r="S74" s="127"/>
    </row>
    <row r="75" spans="1:19">
      <c r="A75" s="128"/>
      <c r="B75" s="132"/>
      <c r="C75" s="130"/>
      <c r="D75" s="125"/>
      <c r="F75" s="123"/>
      <c r="G75" s="123"/>
      <c r="H75" s="126"/>
      <c r="I75" s="126"/>
      <c r="J75" s="126">
        <f t="shared" si="17"/>
        <v>0</v>
      </c>
      <c r="K75" s="126">
        <f t="shared" si="18"/>
        <v>0</v>
      </c>
      <c r="L75" s="126">
        <f t="shared" si="19"/>
        <v>0</v>
      </c>
      <c r="M75" s="126">
        <f t="shared" si="20"/>
        <v>0</v>
      </c>
      <c r="N75" s="126">
        <f t="shared" si="21"/>
        <v>0</v>
      </c>
      <c r="O75" s="126">
        <f t="shared" si="22"/>
        <v>0</v>
      </c>
      <c r="P75" s="126">
        <f t="shared" si="16"/>
        <v>0</v>
      </c>
      <c r="Q75" s="126">
        <f t="shared" si="23"/>
        <v>0</v>
      </c>
      <c r="R75" s="119"/>
      <c r="S75" s="127"/>
    </row>
    <row r="76" spans="1:19">
      <c r="A76" s="128"/>
      <c r="B76" s="132"/>
      <c r="C76" s="130"/>
      <c r="D76" s="125"/>
      <c r="F76" s="123"/>
      <c r="G76" s="123"/>
      <c r="H76" s="126"/>
      <c r="I76" s="126"/>
      <c r="J76" s="126">
        <f t="shared" si="17"/>
        <v>0</v>
      </c>
      <c r="K76" s="126">
        <f t="shared" si="18"/>
        <v>0</v>
      </c>
      <c r="L76" s="126">
        <f t="shared" si="19"/>
        <v>0</v>
      </c>
      <c r="M76" s="126">
        <f t="shared" si="20"/>
        <v>0</v>
      </c>
      <c r="N76" s="126">
        <f t="shared" si="21"/>
        <v>0</v>
      </c>
      <c r="O76" s="126">
        <f t="shared" si="22"/>
        <v>0</v>
      </c>
      <c r="P76" s="126">
        <f t="shared" si="16"/>
        <v>0</v>
      </c>
      <c r="Q76" s="126">
        <f t="shared" si="23"/>
        <v>0</v>
      </c>
      <c r="R76" s="119"/>
      <c r="S76" s="127"/>
    </row>
    <row r="77" spans="1:19">
      <c r="A77" s="128"/>
      <c r="B77" s="132"/>
      <c r="C77" s="130"/>
      <c r="D77" s="125"/>
      <c r="F77" s="123"/>
      <c r="G77" s="123"/>
      <c r="H77" s="126"/>
      <c r="I77" s="126"/>
      <c r="J77" s="126">
        <f t="shared" si="17"/>
        <v>0</v>
      </c>
      <c r="K77" s="126">
        <f t="shared" si="18"/>
        <v>0</v>
      </c>
      <c r="L77" s="126">
        <f t="shared" si="19"/>
        <v>0</v>
      </c>
      <c r="M77" s="126">
        <f t="shared" si="20"/>
        <v>0</v>
      </c>
      <c r="N77" s="126">
        <f t="shared" si="21"/>
        <v>0</v>
      </c>
      <c r="O77" s="126">
        <f t="shared" si="22"/>
        <v>0</v>
      </c>
      <c r="P77" s="126">
        <f t="shared" si="16"/>
        <v>0</v>
      </c>
      <c r="Q77" s="126">
        <f t="shared" si="23"/>
        <v>0</v>
      </c>
      <c r="R77" s="119"/>
      <c r="S77" s="127"/>
    </row>
    <row r="78" spans="1:19">
      <c r="A78" s="128"/>
      <c r="B78" s="132"/>
      <c r="C78" s="130"/>
      <c r="D78" s="125"/>
      <c r="F78" s="123"/>
      <c r="G78" s="123"/>
      <c r="H78" s="126"/>
      <c r="I78" s="126"/>
      <c r="J78" s="126">
        <f t="shared" si="17"/>
        <v>0</v>
      </c>
      <c r="K78" s="126">
        <f t="shared" si="18"/>
        <v>0</v>
      </c>
      <c r="L78" s="126">
        <f t="shared" si="19"/>
        <v>0</v>
      </c>
      <c r="M78" s="126">
        <f t="shared" si="20"/>
        <v>0</v>
      </c>
      <c r="N78" s="126">
        <f t="shared" si="21"/>
        <v>0</v>
      </c>
      <c r="O78" s="126">
        <f t="shared" si="22"/>
        <v>0</v>
      </c>
      <c r="P78" s="126">
        <f t="shared" si="16"/>
        <v>0</v>
      </c>
      <c r="Q78" s="126">
        <f t="shared" si="23"/>
        <v>0</v>
      </c>
      <c r="R78" s="119"/>
      <c r="S78" s="127"/>
    </row>
    <row r="79" spans="1:19">
      <c r="A79" s="128"/>
      <c r="B79" s="132"/>
      <c r="C79" s="130"/>
      <c r="D79" s="125"/>
      <c r="F79" s="123"/>
      <c r="G79" s="123"/>
      <c r="H79" s="126"/>
      <c r="I79" s="126"/>
      <c r="J79" s="126">
        <f t="shared" si="17"/>
        <v>0</v>
      </c>
      <c r="K79" s="126">
        <f t="shared" si="18"/>
        <v>0</v>
      </c>
      <c r="L79" s="126">
        <f t="shared" si="19"/>
        <v>0</v>
      </c>
      <c r="M79" s="126">
        <f t="shared" si="20"/>
        <v>0</v>
      </c>
      <c r="N79" s="126">
        <f t="shared" si="21"/>
        <v>0</v>
      </c>
      <c r="O79" s="126">
        <f t="shared" si="22"/>
        <v>0</v>
      </c>
      <c r="P79" s="126">
        <f t="shared" si="16"/>
        <v>0</v>
      </c>
      <c r="Q79" s="126">
        <f t="shared" si="23"/>
        <v>0</v>
      </c>
      <c r="R79" s="119"/>
      <c r="S79" s="127"/>
    </row>
    <row r="80" spans="1:19">
      <c r="A80" s="131"/>
      <c r="B80" s="132"/>
      <c r="C80" s="130"/>
      <c r="D80" s="125"/>
      <c r="F80" s="123"/>
      <c r="G80" s="123"/>
      <c r="H80" s="126"/>
      <c r="I80" s="126"/>
      <c r="J80" s="126">
        <f t="shared" si="17"/>
        <v>0</v>
      </c>
      <c r="K80" s="126">
        <f t="shared" si="18"/>
        <v>0</v>
      </c>
      <c r="L80" s="126">
        <f t="shared" si="19"/>
        <v>0</v>
      </c>
      <c r="M80" s="126">
        <f t="shared" si="20"/>
        <v>0</v>
      </c>
      <c r="N80" s="126">
        <f t="shared" si="21"/>
        <v>0</v>
      </c>
      <c r="O80" s="126">
        <f t="shared" si="22"/>
        <v>0</v>
      </c>
      <c r="P80" s="126">
        <f t="shared" si="16"/>
        <v>0</v>
      </c>
      <c r="Q80" s="126">
        <f t="shared" si="23"/>
        <v>0</v>
      </c>
      <c r="R80" s="119"/>
      <c r="S80" s="127"/>
    </row>
    <row r="81" spans="1:19">
      <c r="A81" s="128"/>
      <c r="B81" s="132"/>
      <c r="C81" s="130"/>
      <c r="D81" s="125"/>
      <c r="F81" s="123"/>
      <c r="G81" s="123"/>
      <c r="H81" s="126"/>
      <c r="I81" s="126"/>
      <c r="J81" s="126">
        <f t="shared" si="17"/>
        <v>0</v>
      </c>
      <c r="K81" s="126">
        <f t="shared" si="18"/>
        <v>0</v>
      </c>
      <c r="L81" s="126">
        <f t="shared" si="19"/>
        <v>0</v>
      </c>
      <c r="M81" s="126">
        <f t="shared" si="20"/>
        <v>0</v>
      </c>
      <c r="N81" s="126">
        <f t="shared" si="21"/>
        <v>0</v>
      </c>
      <c r="O81" s="126">
        <f t="shared" si="22"/>
        <v>0</v>
      </c>
      <c r="P81" s="126">
        <f t="shared" si="16"/>
        <v>0</v>
      </c>
      <c r="Q81" s="126">
        <f t="shared" si="23"/>
        <v>0</v>
      </c>
      <c r="R81" s="119"/>
      <c r="S81" s="127"/>
    </row>
    <row r="82" spans="1:19">
      <c r="A82" s="128"/>
      <c r="B82" s="132"/>
      <c r="C82" s="130"/>
      <c r="D82" s="125"/>
      <c r="F82" s="123"/>
      <c r="G82" s="123"/>
      <c r="H82" s="126"/>
      <c r="I82" s="126"/>
      <c r="J82" s="126">
        <f t="shared" si="17"/>
        <v>0</v>
      </c>
      <c r="K82" s="126">
        <f t="shared" si="18"/>
        <v>0</v>
      </c>
      <c r="L82" s="126">
        <f t="shared" si="19"/>
        <v>0</v>
      </c>
      <c r="M82" s="126">
        <f t="shared" si="20"/>
        <v>0</v>
      </c>
      <c r="N82" s="126">
        <f t="shared" si="21"/>
        <v>0</v>
      </c>
      <c r="O82" s="126">
        <f t="shared" si="22"/>
        <v>0</v>
      </c>
      <c r="P82" s="126">
        <f t="shared" si="16"/>
        <v>0</v>
      </c>
      <c r="Q82" s="126">
        <f t="shared" si="23"/>
        <v>0</v>
      </c>
      <c r="R82" s="119"/>
      <c r="S82" s="127"/>
    </row>
    <row r="83" spans="1:19">
      <c r="A83" s="128"/>
      <c r="B83" s="132"/>
      <c r="C83" s="130"/>
      <c r="D83" s="125"/>
      <c r="F83" s="123"/>
      <c r="G83" s="123"/>
      <c r="H83" s="126"/>
      <c r="I83" s="126"/>
      <c r="J83" s="126">
        <f t="shared" si="17"/>
        <v>0</v>
      </c>
      <c r="K83" s="126">
        <f t="shared" si="18"/>
        <v>0</v>
      </c>
      <c r="L83" s="126">
        <f t="shared" si="19"/>
        <v>0</v>
      </c>
      <c r="M83" s="126">
        <f t="shared" si="20"/>
        <v>0</v>
      </c>
      <c r="N83" s="126">
        <f t="shared" si="21"/>
        <v>0</v>
      </c>
      <c r="O83" s="126">
        <f t="shared" si="22"/>
        <v>0</v>
      </c>
      <c r="P83" s="126">
        <f t="shared" si="16"/>
        <v>0</v>
      </c>
      <c r="Q83" s="126">
        <f t="shared" si="23"/>
        <v>0</v>
      </c>
      <c r="R83" s="119"/>
      <c r="S83" s="127"/>
    </row>
    <row r="84" spans="1:19">
      <c r="A84" s="128"/>
      <c r="B84" s="132"/>
      <c r="C84" s="130"/>
      <c r="D84" s="125"/>
      <c r="F84" s="123"/>
      <c r="G84" s="123"/>
      <c r="H84" s="126"/>
      <c r="I84" s="126"/>
      <c r="J84" s="126">
        <f t="shared" si="17"/>
        <v>0</v>
      </c>
      <c r="K84" s="126">
        <f t="shared" si="18"/>
        <v>0</v>
      </c>
      <c r="L84" s="126">
        <f t="shared" si="19"/>
        <v>0</v>
      </c>
      <c r="M84" s="126">
        <f t="shared" si="20"/>
        <v>0</v>
      </c>
      <c r="N84" s="126">
        <f t="shared" si="21"/>
        <v>0</v>
      </c>
      <c r="O84" s="126">
        <f t="shared" si="22"/>
        <v>0</v>
      </c>
      <c r="P84" s="126">
        <f t="shared" si="16"/>
        <v>0</v>
      </c>
      <c r="Q84" s="126">
        <f t="shared" si="23"/>
        <v>0</v>
      </c>
      <c r="R84" s="119"/>
      <c r="S84" s="127"/>
    </row>
    <row r="85" spans="1:19">
      <c r="A85" s="128"/>
      <c r="B85" s="132"/>
      <c r="C85" s="130"/>
      <c r="D85" s="125"/>
      <c r="F85" s="123"/>
      <c r="G85" s="123"/>
      <c r="H85" s="126"/>
      <c r="I85" s="126"/>
      <c r="J85" s="126">
        <f t="shared" si="17"/>
        <v>0</v>
      </c>
      <c r="K85" s="126">
        <f t="shared" si="18"/>
        <v>0</v>
      </c>
      <c r="L85" s="126">
        <f t="shared" si="19"/>
        <v>0</v>
      </c>
      <c r="M85" s="126">
        <f t="shared" si="20"/>
        <v>0</v>
      </c>
      <c r="N85" s="126">
        <f t="shared" si="21"/>
        <v>0</v>
      </c>
      <c r="O85" s="126">
        <f t="shared" si="22"/>
        <v>0</v>
      </c>
      <c r="P85" s="126">
        <f t="shared" si="16"/>
        <v>0</v>
      </c>
      <c r="Q85" s="126">
        <f t="shared" si="23"/>
        <v>0</v>
      </c>
      <c r="R85" s="119"/>
      <c r="S85" s="127"/>
    </row>
    <row r="86" spans="1:19">
      <c r="A86" s="128"/>
      <c r="B86" s="132"/>
      <c r="C86" s="130"/>
      <c r="D86" s="125"/>
      <c r="F86" s="123"/>
      <c r="G86" s="123"/>
      <c r="H86" s="126"/>
      <c r="I86" s="126"/>
      <c r="J86" s="126">
        <f t="shared" si="17"/>
        <v>0</v>
      </c>
      <c r="K86" s="126">
        <f t="shared" si="18"/>
        <v>0</v>
      </c>
      <c r="L86" s="126">
        <f t="shared" si="19"/>
        <v>0</v>
      </c>
      <c r="M86" s="126">
        <f t="shared" si="20"/>
        <v>0</v>
      </c>
      <c r="N86" s="126">
        <f t="shared" si="21"/>
        <v>0</v>
      </c>
      <c r="O86" s="126">
        <f t="shared" si="22"/>
        <v>0</v>
      </c>
      <c r="P86" s="126">
        <f t="shared" si="16"/>
        <v>0</v>
      </c>
      <c r="Q86" s="126">
        <f t="shared" si="23"/>
        <v>0</v>
      </c>
      <c r="R86" s="119"/>
      <c r="S86" s="127"/>
    </row>
    <row r="87" spans="1:19">
      <c r="A87" s="131"/>
      <c r="B87" s="132"/>
      <c r="C87" s="130"/>
      <c r="D87" s="125"/>
      <c r="F87" s="123"/>
      <c r="G87" s="123"/>
      <c r="H87" s="126"/>
      <c r="I87" s="126"/>
      <c r="J87" s="126">
        <f t="shared" si="17"/>
        <v>0</v>
      </c>
      <c r="K87" s="126">
        <f t="shared" si="18"/>
        <v>0</v>
      </c>
      <c r="L87" s="126">
        <f t="shared" si="19"/>
        <v>0</v>
      </c>
      <c r="M87" s="126">
        <f t="shared" si="20"/>
        <v>0</v>
      </c>
      <c r="N87" s="126">
        <f t="shared" si="21"/>
        <v>0</v>
      </c>
      <c r="O87" s="126">
        <f t="shared" si="22"/>
        <v>0</v>
      </c>
      <c r="P87" s="126">
        <f t="shared" si="16"/>
        <v>0</v>
      </c>
      <c r="Q87" s="126">
        <f t="shared" si="23"/>
        <v>0</v>
      </c>
      <c r="R87" s="119"/>
      <c r="S87" s="127"/>
    </row>
    <row r="88" spans="1:19">
      <c r="A88" s="128"/>
      <c r="B88" s="132"/>
      <c r="C88" s="130"/>
      <c r="D88" s="125"/>
      <c r="F88" s="123"/>
      <c r="G88" s="123"/>
      <c r="H88" s="126"/>
      <c r="I88" s="126"/>
      <c r="J88" s="126">
        <f t="shared" si="17"/>
        <v>0</v>
      </c>
      <c r="K88" s="126">
        <f t="shared" si="18"/>
        <v>0</v>
      </c>
      <c r="L88" s="126">
        <f t="shared" si="19"/>
        <v>0</v>
      </c>
      <c r="M88" s="126">
        <f t="shared" si="20"/>
        <v>0</v>
      </c>
      <c r="N88" s="126">
        <f t="shared" si="21"/>
        <v>0</v>
      </c>
      <c r="O88" s="126">
        <f t="shared" si="22"/>
        <v>0</v>
      </c>
      <c r="P88" s="126">
        <f t="shared" si="16"/>
        <v>0</v>
      </c>
      <c r="Q88" s="126">
        <f t="shared" si="23"/>
        <v>0</v>
      </c>
      <c r="R88" s="119"/>
      <c r="S88" s="127"/>
    </row>
    <row r="89" spans="1:19">
      <c r="A89" s="128"/>
      <c r="B89" s="132"/>
      <c r="C89" s="130"/>
      <c r="D89" s="125"/>
      <c r="F89" s="123"/>
      <c r="G89" s="123"/>
      <c r="H89" s="126"/>
      <c r="I89" s="126"/>
      <c r="J89" s="126">
        <f t="shared" si="17"/>
        <v>0</v>
      </c>
      <c r="K89" s="126">
        <f t="shared" si="18"/>
        <v>0</v>
      </c>
      <c r="L89" s="126">
        <f t="shared" si="19"/>
        <v>0</v>
      </c>
      <c r="M89" s="126">
        <f t="shared" si="20"/>
        <v>0</v>
      </c>
      <c r="N89" s="126">
        <f t="shared" si="21"/>
        <v>0</v>
      </c>
      <c r="O89" s="126">
        <f t="shared" si="22"/>
        <v>0</v>
      </c>
      <c r="P89" s="126">
        <f t="shared" si="16"/>
        <v>0</v>
      </c>
      <c r="Q89" s="126">
        <f t="shared" si="23"/>
        <v>0</v>
      </c>
      <c r="R89" s="119"/>
      <c r="S89" s="127"/>
    </row>
    <row r="90" spans="1:19">
      <c r="A90" s="128"/>
      <c r="B90" s="132"/>
      <c r="C90" s="130"/>
      <c r="D90" s="125"/>
      <c r="F90" s="123"/>
      <c r="G90" s="123"/>
      <c r="H90" s="126"/>
      <c r="I90" s="126"/>
      <c r="J90" s="126">
        <f t="shared" si="17"/>
        <v>0</v>
      </c>
      <c r="K90" s="126">
        <f t="shared" si="18"/>
        <v>0</v>
      </c>
      <c r="L90" s="126">
        <f t="shared" si="19"/>
        <v>0</v>
      </c>
      <c r="M90" s="126">
        <f t="shared" si="20"/>
        <v>0</v>
      </c>
      <c r="N90" s="126">
        <f t="shared" si="21"/>
        <v>0</v>
      </c>
      <c r="O90" s="126">
        <f t="shared" si="22"/>
        <v>0</v>
      </c>
      <c r="P90" s="126">
        <f t="shared" si="16"/>
        <v>0</v>
      </c>
      <c r="Q90" s="126">
        <f t="shared" si="23"/>
        <v>0</v>
      </c>
      <c r="R90" s="119"/>
      <c r="S90" s="127"/>
    </row>
    <row r="91" spans="1:19">
      <c r="A91" s="128"/>
      <c r="B91" s="132"/>
      <c r="C91" s="130"/>
      <c r="D91" s="125"/>
      <c r="F91" s="123"/>
      <c r="G91" s="123"/>
      <c r="H91" s="126"/>
      <c r="I91" s="126"/>
      <c r="J91" s="126">
        <f t="shared" si="17"/>
        <v>0</v>
      </c>
      <c r="K91" s="126">
        <f t="shared" si="18"/>
        <v>0</v>
      </c>
      <c r="L91" s="126">
        <f t="shared" si="19"/>
        <v>0</v>
      </c>
      <c r="M91" s="126">
        <f t="shared" si="20"/>
        <v>0</v>
      </c>
      <c r="N91" s="126">
        <f t="shared" si="21"/>
        <v>0</v>
      </c>
      <c r="O91" s="126">
        <f t="shared" si="22"/>
        <v>0</v>
      </c>
      <c r="P91" s="126">
        <f t="shared" si="16"/>
        <v>0</v>
      </c>
      <c r="Q91" s="126">
        <f t="shared" si="23"/>
        <v>0</v>
      </c>
      <c r="R91" s="119"/>
      <c r="S91" s="127"/>
    </row>
    <row r="92" spans="1:19">
      <c r="A92" s="128"/>
      <c r="B92" s="132"/>
      <c r="C92" s="130"/>
      <c r="D92" s="125"/>
      <c r="F92" s="123"/>
      <c r="G92" s="123"/>
      <c r="H92" s="126"/>
      <c r="I92" s="126"/>
      <c r="J92" s="126">
        <f t="shared" si="17"/>
        <v>0</v>
      </c>
      <c r="K92" s="126">
        <f t="shared" si="18"/>
        <v>0</v>
      </c>
      <c r="L92" s="126">
        <f t="shared" si="19"/>
        <v>0</v>
      </c>
      <c r="M92" s="126">
        <f t="shared" si="20"/>
        <v>0</v>
      </c>
      <c r="N92" s="126">
        <f t="shared" si="21"/>
        <v>0</v>
      </c>
      <c r="O92" s="126">
        <f t="shared" si="22"/>
        <v>0</v>
      </c>
      <c r="P92" s="126">
        <f t="shared" si="16"/>
        <v>0</v>
      </c>
      <c r="Q92" s="126">
        <f t="shared" si="23"/>
        <v>0</v>
      </c>
      <c r="R92" s="119"/>
      <c r="S92" s="127"/>
    </row>
    <row r="93" spans="1:19">
      <c r="A93" s="128"/>
      <c r="B93" s="132"/>
      <c r="C93" s="130"/>
      <c r="D93" s="125"/>
      <c r="F93" s="123"/>
      <c r="G93" s="123"/>
      <c r="H93" s="126"/>
      <c r="I93" s="126"/>
      <c r="J93" s="126">
        <f t="shared" si="17"/>
        <v>0</v>
      </c>
      <c r="K93" s="126">
        <f t="shared" si="18"/>
        <v>0</v>
      </c>
      <c r="L93" s="126">
        <f t="shared" si="19"/>
        <v>0</v>
      </c>
      <c r="M93" s="126">
        <f t="shared" si="20"/>
        <v>0</v>
      </c>
      <c r="N93" s="126">
        <f t="shared" si="21"/>
        <v>0</v>
      </c>
      <c r="O93" s="126">
        <f t="shared" si="22"/>
        <v>0</v>
      </c>
      <c r="P93" s="126">
        <f t="shared" si="16"/>
        <v>0</v>
      </c>
      <c r="Q93" s="126">
        <f t="shared" si="23"/>
        <v>0</v>
      </c>
      <c r="R93" s="119"/>
      <c r="S93" s="127"/>
    </row>
    <row r="94" spans="1:19">
      <c r="A94" s="131"/>
      <c r="B94" s="132"/>
      <c r="C94" s="130"/>
      <c r="D94" s="125"/>
      <c r="F94" s="123"/>
      <c r="G94" s="123"/>
      <c r="H94" s="126"/>
      <c r="I94" s="126"/>
      <c r="J94" s="126">
        <f t="shared" si="17"/>
        <v>0</v>
      </c>
      <c r="K94" s="126">
        <f t="shared" si="18"/>
        <v>0</v>
      </c>
      <c r="L94" s="126">
        <f t="shared" si="19"/>
        <v>0</v>
      </c>
      <c r="M94" s="126">
        <f t="shared" si="20"/>
        <v>0</v>
      </c>
      <c r="N94" s="126">
        <f t="shared" si="21"/>
        <v>0</v>
      </c>
      <c r="O94" s="126">
        <f t="shared" si="22"/>
        <v>0</v>
      </c>
      <c r="P94" s="126">
        <f t="shared" si="16"/>
        <v>0</v>
      </c>
      <c r="Q94" s="126">
        <f t="shared" si="23"/>
        <v>0</v>
      </c>
      <c r="R94" s="119"/>
      <c r="S94" s="127"/>
    </row>
    <row r="95" spans="1:19">
      <c r="A95" s="128"/>
      <c r="B95" s="132"/>
      <c r="C95" s="130"/>
      <c r="D95" s="125"/>
      <c r="F95" s="123"/>
      <c r="G95" s="123"/>
      <c r="H95" s="126"/>
      <c r="I95" s="126"/>
      <c r="J95" s="126">
        <f t="shared" si="17"/>
        <v>0</v>
      </c>
      <c r="K95" s="126">
        <f t="shared" si="18"/>
        <v>0</v>
      </c>
      <c r="L95" s="126">
        <f t="shared" si="19"/>
        <v>0</v>
      </c>
      <c r="M95" s="126">
        <f t="shared" si="20"/>
        <v>0</v>
      </c>
      <c r="N95" s="126">
        <f t="shared" si="21"/>
        <v>0</v>
      </c>
      <c r="O95" s="126">
        <f t="shared" si="22"/>
        <v>0</v>
      </c>
      <c r="P95" s="126">
        <f t="shared" si="16"/>
        <v>0</v>
      </c>
      <c r="Q95" s="126">
        <f t="shared" si="23"/>
        <v>0</v>
      </c>
      <c r="R95" s="119"/>
      <c r="S95" s="127"/>
    </row>
    <row r="96" spans="1:19">
      <c r="A96" s="128"/>
      <c r="B96" s="132"/>
      <c r="C96" s="130"/>
      <c r="D96" s="125"/>
      <c r="F96" s="123"/>
      <c r="G96" s="123"/>
      <c r="H96" s="126"/>
      <c r="I96" s="126"/>
      <c r="J96" s="126">
        <f t="shared" si="17"/>
        <v>0</v>
      </c>
      <c r="K96" s="126">
        <f t="shared" si="18"/>
        <v>0</v>
      </c>
      <c r="L96" s="126">
        <f t="shared" si="19"/>
        <v>0</v>
      </c>
      <c r="M96" s="126">
        <f t="shared" si="20"/>
        <v>0</v>
      </c>
      <c r="N96" s="126">
        <f t="shared" si="21"/>
        <v>0</v>
      </c>
      <c r="O96" s="126">
        <f t="shared" si="22"/>
        <v>0</v>
      </c>
      <c r="P96" s="126">
        <f t="shared" si="16"/>
        <v>0</v>
      </c>
      <c r="Q96" s="126">
        <f t="shared" si="23"/>
        <v>0</v>
      </c>
      <c r="R96" s="119"/>
      <c r="S96" s="127"/>
    </row>
    <row r="97" spans="1:19">
      <c r="A97" s="128"/>
      <c r="B97" s="132"/>
      <c r="C97" s="130"/>
      <c r="D97" s="125"/>
      <c r="F97" s="123"/>
      <c r="G97" s="123"/>
      <c r="H97" s="126"/>
      <c r="I97" s="126"/>
      <c r="J97" s="126">
        <f t="shared" si="17"/>
        <v>0</v>
      </c>
      <c r="K97" s="126">
        <f t="shared" si="18"/>
        <v>0</v>
      </c>
      <c r="L97" s="126">
        <f t="shared" si="19"/>
        <v>0</v>
      </c>
      <c r="M97" s="126">
        <f t="shared" si="20"/>
        <v>0</v>
      </c>
      <c r="N97" s="126">
        <f t="shared" si="21"/>
        <v>0</v>
      </c>
      <c r="O97" s="126">
        <f t="shared" si="22"/>
        <v>0</v>
      </c>
      <c r="P97" s="126">
        <f t="shared" si="16"/>
        <v>0</v>
      </c>
      <c r="Q97" s="126">
        <f t="shared" si="23"/>
        <v>0</v>
      </c>
      <c r="R97" s="119"/>
      <c r="S97" s="127"/>
    </row>
    <row r="98" spans="1:19">
      <c r="A98" s="128"/>
      <c r="B98" s="132"/>
      <c r="C98" s="130"/>
      <c r="D98" s="125"/>
      <c r="F98" s="123"/>
      <c r="G98" s="123"/>
      <c r="H98" s="126"/>
      <c r="I98" s="126"/>
      <c r="J98" s="126">
        <f t="shared" si="17"/>
        <v>0</v>
      </c>
      <c r="K98" s="126">
        <f t="shared" si="18"/>
        <v>0</v>
      </c>
      <c r="L98" s="126">
        <f t="shared" si="19"/>
        <v>0</v>
      </c>
      <c r="M98" s="126">
        <f t="shared" si="20"/>
        <v>0</v>
      </c>
      <c r="N98" s="126">
        <f t="shared" si="21"/>
        <v>0</v>
      </c>
      <c r="O98" s="126">
        <f t="shared" si="22"/>
        <v>0</v>
      </c>
      <c r="P98" s="126">
        <f t="shared" ref="P98:P129" si="24">+N98-O98</f>
        <v>0</v>
      </c>
      <c r="Q98" s="126">
        <f t="shared" si="23"/>
        <v>0</v>
      </c>
      <c r="R98" s="119"/>
      <c r="S98" s="127"/>
    </row>
    <row r="99" spans="1:19">
      <c r="A99" s="128"/>
      <c r="B99" s="132"/>
      <c r="C99" s="130"/>
      <c r="D99" s="125"/>
      <c r="F99" s="123"/>
      <c r="G99" s="123"/>
      <c r="H99" s="126"/>
      <c r="I99" s="126"/>
      <c r="J99" s="126">
        <f t="shared" si="17"/>
        <v>0</v>
      </c>
      <c r="K99" s="126">
        <f t="shared" si="18"/>
        <v>0</v>
      </c>
      <c r="L99" s="126">
        <f t="shared" si="19"/>
        <v>0</v>
      </c>
      <c r="M99" s="126">
        <f t="shared" si="20"/>
        <v>0</v>
      </c>
      <c r="N99" s="126">
        <f t="shared" si="21"/>
        <v>0</v>
      </c>
      <c r="O99" s="126">
        <f t="shared" si="22"/>
        <v>0</v>
      </c>
      <c r="P99" s="126">
        <f t="shared" si="24"/>
        <v>0</v>
      </c>
      <c r="Q99" s="126">
        <f t="shared" si="23"/>
        <v>0</v>
      </c>
      <c r="R99" s="119"/>
      <c r="S99" s="127"/>
    </row>
    <row r="100" spans="1:19">
      <c r="A100" s="128"/>
      <c r="B100" s="132"/>
      <c r="C100" s="130"/>
      <c r="D100" s="125"/>
      <c r="F100" s="123"/>
      <c r="G100" s="123"/>
      <c r="H100" s="126"/>
      <c r="I100" s="126"/>
      <c r="J100" s="126">
        <f t="shared" ref="J100:J131" si="25">+$M$2*H100/$K$2</f>
        <v>0</v>
      </c>
      <c r="K100" s="126">
        <f t="shared" ref="K100:K131" si="26">+J100*$L$2/$M$2</f>
        <v>0</v>
      </c>
      <c r="L100" s="126">
        <f t="shared" ref="L100:L131" si="27">+J100-K100</f>
        <v>0</v>
      </c>
      <c r="M100" s="126">
        <f t="shared" ref="M100:M131" si="28">+L100-H100</f>
        <v>0</v>
      </c>
      <c r="N100" s="126">
        <f t="shared" ref="N100:N131" si="29">+$Q$2*I100/$N$2</f>
        <v>0</v>
      </c>
      <c r="O100" s="126">
        <f t="shared" ref="O100:O131" si="30">+N100*$O$2/$Q$2</f>
        <v>0</v>
      </c>
      <c r="P100" s="126">
        <f t="shared" si="24"/>
        <v>0</v>
      </c>
      <c r="Q100" s="126">
        <f t="shared" ref="Q100:Q131" si="31">+P100-I100</f>
        <v>0</v>
      </c>
      <c r="R100" s="119"/>
      <c r="S100" s="127"/>
    </row>
    <row r="101" spans="1:19">
      <c r="A101" s="128"/>
      <c r="B101" s="132"/>
      <c r="C101" s="130"/>
      <c r="D101" s="125"/>
      <c r="F101" s="123"/>
      <c r="G101" s="123"/>
      <c r="H101" s="126"/>
      <c r="I101" s="126"/>
      <c r="J101" s="126">
        <f t="shared" si="25"/>
        <v>0</v>
      </c>
      <c r="K101" s="126">
        <f t="shared" si="26"/>
        <v>0</v>
      </c>
      <c r="L101" s="126">
        <f t="shared" si="27"/>
        <v>0</v>
      </c>
      <c r="M101" s="126">
        <f t="shared" si="28"/>
        <v>0</v>
      </c>
      <c r="N101" s="126">
        <f t="shared" si="29"/>
        <v>0</v>
      </c>
      <c r="O101" s="126">
        <f t="shared" si="30"/>
        <v>0</v>
      </c>
      <c r="P101" s="126">
        <f t="shared" si="24"/>
        <v>0</v>
      </c>
      <c r="Q101" s="126">
        <f t="shared" si="31"/>
        <v>0</v>
      </c>
      <c r="R101" s="119"/>
      <c r="S101" s="127"/>
    </row>
    <row r="102" spans="1:19">
      <c r="A102" s="128"/>
      <c r="B102" s="132"/>
      <c r="C102" s="130"/>
      <c r="D102" s="125"/>
      <c r="F102" s="123"/>
      <c r="G102" s="123"/>
      <c r="H102" s="126"/>
      <c r="I102" s="126"/>
      <c r="J102" s="126">
        <f t="shared" si="25"/>
        <v>0</v>
      </c>
      <c r="K102" s="126">
        <f t="shared" si="26"/>
        <v>0</v>
      </c>
      <c r="L102" s="126">
        <f t="shared" si="27"/>
        <v>0</v>
      </c>
      <c r="M102" s="126">
        <f t="shared" si="28"/>
        <v>0</v>
      </c>
      <c r="N102" s="126">
        <f t="shared" si="29"/>
        <v>0</v>
      </c>
      <c r="O102" s="126">
        <f t="shared" si="30"/>
        <v>0</v>
      </c>
      <c r="P102" s="126">
        <f t="shared" si="24"/>
        <v>0</v>
      </c>
      <c r="Q102" s="126">
        <f t="shared" si="31"/>
        <v>0</v>
      </c>
      <c r="R102" s="119"/>
      <c r="S102" s="127"/>
    </row>
    <row r="103" spans="1:19">
      <c r="A103" s="128"/>
      <c r="B103" s="132"/>
      <c r="C103" s="130"/>
      <c r="D103" s="125"/>
      <c r="F103" s="123"/>
      <c r="G103" s="123"/>
      <c r="H103" s="126"/>
      <c r="I103" s="126"/>
      <c r="J103" s="126">
        <f t="shared" si="25"/>
        <v>0</v>
      </c>
      <c r="K103" s="126">
        <f t="shared" si="26"/>
        <v>0</v>
      </c>
      <c r="L103" s="126">
        <f t="shared" si="27"/>
        <v>0</v>
      </c>
      <c r="M103" s="126">
        <f t="shared" si="28"/>
        <v>0</v>
      </c>
      <c r="N103" s="126">
        <f t="shared" si="29"/>
        <v>0</v>
      </c>
      <c r="O103" s="126">
        <f t="shared" si="30"/>
        <v>0</v>
      </c>
      <c r="P103" s="126">
        <f t="shared" si="24"/>
        <v>0</v>
      </c>
      <c r="Q103" s="126">
        <f t="shared" si="31"/>
        <v>0</v>
      </c>
      <c r="R103" s="119"/>
      <c r="S103" s="127"/>
    </row>
    <row r="104" spans="1:19">
      <c r="A104" s="128"/>
      <c r="B104" s="132"/>
      <c r="C104" s="130"/>
      <c r="D104" s="125"/>
      <c r="F104" s="123"/>
      <c r="G104" s="123"/>
      <c r="H104" s="126"/>
      <c r="I104" s="126"/>
      <c r="J104" s="126">
        <f t="shared" si="25"/>
        <v>0</v>
      </c>
      <c r="K104" s="126">
        <f t="shared" si="26"/>
        <v>0</v>
      </c>
      <c r="L104" s="126">
        <f t="shared" si="27"/>
        <v>0</v>
      </c>
      <c r="M104" s="126">
        <f t="shared" si="28"/>
        <v>0</v>
      </c>
      <c r="N104" s="126">
        <f t="shared" si="29"/>
        <v>0</v>
      </c>
      <c r="O104" s="126">
        <f t="shared" si="30"/>
        <v>0</v>
      </c>
      <c r="P104" s="126">
        <f t="shared" si="24"/>
        <v>0</v>
      </c>
      <c r="Q104" s="126">
        <f t="shared" si="31"/>
        <v>0</v>
      </c>
      <c r="R104" s="119"/>
      <c r="S104" s="127"/>
    </row>
    <row r="105" spans="1:19">
      <c r="A105" s="128"/>
      <c r="B105" s="132"/>
      <c r="C105" s="130"/>
      <c r="D105" s="125"/>
      <c r="F105" s="123"/>
      <c r="G105" s="123"/>
      <c r="H105" s="126"/>
      <c r="I105" s="126"/>
      <c r="J105" s="126">
        <f t="shared" si="25"/>
        <v>0</v>
      </c>
      <c r="K105" s="126">
        <f t="shared" si="26"/>
        <v>0</v>
      </c>
      <c r="L105" s="126">
        <f t="shared" si="27"/>
        <v>0</v>
      </c>
      <c r="M105" s="126">
        <f t="shared" si="28"/>
        <v>0</v>
      </c>
      <c r="N105" s="126">
        <f t="shared" si="29"/>
        <v>0</v>
      </c>
      <c r="O105" s="126">
        <f t="shared" si="30"/>
        <v>0</v>
      </c>
      <c r="P105" s="126">
        <f t="shared" si="24"/>
        <v>0</v>
      </c>
      <c r="Q105" s="126">
        <f t="shared" si="31"/>
        <v>0</v>
      </c>
      <c r="R105" s="119"/>
      <c r="S105" s="127"/>
    </row>
    <row r="106" spans="1:19">
      <c r="A106" s="128"/>
      <c r="B106" s="132"/>
      <c r="C106" s="130"/>
      <c r="D106" s="125"/>
      <c r="F106" s="123"/>
      <c r="G106" s="123"/>
      <c r="H106" s="126"/>
      <c r="I106" s="126"/>
      <c r="J106" s="126">
        <f t="shared" si="25"/>
        <v>0</v>
      </c>
      <c r="K106" s="126">
        <f t="shared" si="26"/>
        <v>0</v>
      </c>
      <c r="L106" s="126">
        <f t="shared" si="27"/>
        <v>0</v>
      </c>
      <c r="M106" s="126">
        <f t="shared" si="28"/>
        <v>0</v>
      </c>
      <c r="N106" s="126">
        <f t="shared" si="29"/>
        <v>0</v>
      </c>
      <c r="O106" s="126">
        <f t="shared" si="30"/>
        <v>0</v>
      </c>
      <c r="P106" s="126">
        <f t="shared" si="24"/>
        <v>0</v>
      </c>
      <c r="Q106" s="126">
        <f t="shared" si="31"/>
        <v>0</v>
      </c>
      <c r="R106" s="119"/>
      <c r="S106" s="127"/>
    </row>
    <row r="107" spans="1:19">
      <c r="A107" s="128"/>
      <c r="B107" s="132"/>
      <c r="C107" s="130"/>
      <c r="D107" s="125"/>
      <c r="F107" s="123"/>
      <c r="G107" s="123"/>
      <c r="H107" s="126"/>
      <c r="I107" s="126"/>
      <c r="J107" s="126">
        <f t="shared" si="25"/>
        <v>0</v>
      </c>
      <c r="K107" s="126">
        <f t="shared" si="26"/>
        <v>0</v>
      </c>
      <c r="L107" s="126">
        <f t="shared" si="27"/>
        <v>0</v>
      </c>
      <c r="M107" s="126">
        <f t="shared" si="28"/>
        <v>0</v>
      </c>
      <c r="N107" s="126">
        <f t="shared" si="29"/>
        <v>0</v>
      </c>
      <c r="O107" s="126">
        <f t="shared" si="30"/>
        <v>0</v>
      </c>
      <c r="P107" s="126">
        <f t="shared" si="24"/>
        <v>0</v>
      </c>
      <c r="Q107" s="126">
        <f t="shared" si="31"/>
        <v>0</v>
      </c>
      <c r="R107" s="119"/>
      <c r="S107" s="127"/>
    </row>
    <row r="108" spans="1:19">
      <c r="A108" s="131"/>
      <c r="B108" s="132"/>
      <c r="C108" s="130"/>
      <c r="D108" s="125"/>
      <c r="F108" s="123"/>
      <c r="G108" s="123"/>
      <c r="H108" s="126"/>
      <c r="I108" s="126"/>
      <c r="J108" s="126">
        <f t="shared" si="25"/>
        <v>0</v>
      </c>
      <c r="K108" s="126">
        <f t="shared" si="26"/>
        <v>0</v>
      </c>
      <c r="L108" s="126">
        <f t="shared" si="27"/>
        <v>0</v>
      </c>
      <c r="M108" s="126">
        <f t="shared" si="28"/>
        <v>0</v>
      </c>
      <c r="N108" s="126">
        <f t="shared" si="29"/>
        <v>0</v>
      </c>
      <c r="O108" s="126">
        <f t="shared" si="30"/>
        <v>0</v>
      </c>
      <c r="P108" s="126">
        <f t="shared" si="24"/>
        <v>0</v>
      </c>
      <c r="Q108" s="126">
        <f t="shared" si="31"/>
        <v>0</v>
      </c>
      <c r="R108" s="119"/>
      <c r="S108" s="127"/>
    </row>
    <row r="109" spans="1:19">
      <c r="A109" s="128"/>
      <c r="B109" s="132"/>
      <c r="C109" s="130"/>
      <c r="D109" s="125"/>
      <c r="F109" s="123"/>
      <c r="G109" s="123"/>
      <c r="H109" s="126"/>
      <c r="I109" s="126"/>
      <c r="J109" s="126">
        <f t="shared" si="25"/>
        <v>0</v>
      </c>
      <c r="K109" s="126">
        <f t="shared" si="26"/>
        <v>0</v>
      </c>
      <c r="L109" s="126">
        <f t="shared" si="27"/>
        <v>0</v>
      </c>
      <c r="M109" s="126">
        <f t="shared" si="28"/>
        <v>0</v>
      </c>
      <c r="N109" s="126">
        <f t="shared" si="29"/>
        <v>0</v>
      </c>
      <c r="O109" s="126">
        <f t="shared" si="30"/>
        <v>0</v>
      </c>
      <c r="P109" s="126">
        <f t="shared" si="24"/>
        <v>0</v>
      </c>
      <c r="Q109" s="126">
        <f t="shared" si="31"/>
        <v>0</v>
      </c>
      <c r="R109" s="119"/>
      <c r="S109" s="127"/>
    </row>
    <row r="110" spans="1:19">
      <c r="A110" s="128"/>
      <c r="B110" s="132"/>
      <c r="C110" s="130"/>
      <c r="D110" s="125"/>
      <c r="F110" s="123"/>
      <c r="G110" s="123"/>
      <c r="H110" s="126"/>
      <c r="I110" s="126"/>
      <c r="J110" s="126">
        <f t="shared" si="25"/>
        <v>0</v>
      </c>
      <c r="K110" s="126">
        <f t="shared" si="26"/>
        <v>0</v>
      </c>
      <c r="L110" s="126">
        <f t="shared" si="27"/>
        <v>0</v>
      </c>
      <c r="M110" s="126">
        <f t="shared" si="28"/>
        <v>0</v>
      </c>
      <c r="N110" s="126">
        <f t="shared" si="29"/>
        <v>0</v>
      </c>
      <c r="O110" s="126">
        <f t="shared" si="30"/>
        <v>0</v>
      </c>
      <c r="P110" s="126">
        <f t="shared" si="24"/>
        <v>0</v>
      </c>
      <c r="Q110" s="126">
        <f t="shared" si="31"/>
        <v>0</v>
      </c>
      <c r="R110" s="119"/>
      <c r="S110" s="127"/>
    </row>
    <row r="111" spans="1:19">
      <c r="A111" s="128"/>
      <c r="B111" s="132"/>
      <c r="C111" s="130"/>
      <c r="D111" s="125"/>
      <c r="F111" s="123"/>
      <c r="G111" s="123"/>
      <c r="H111" s="126"/>
      <c r="I111" s="126"/>
      <c r="J111" s="126">
        <f t="shared" si="25"/>
        <v>0</v>
      </c>
      <c r="K111" s="126">
        <f t="shared" si="26"/>
        <v>0</v>
      </c>
      <c r="L111" s="126">
        <f t="shared" si="27"/>
        <v>0</v>
      </c>
      <c r="M111" s="126">
        <f t="shared" si="28"/>
        <v>0</v>
      </c>
      <c r="N111" s="126">
        <f t="shared" si="29"/>
        <v>0</v>
      </c>
      <c r="O111" s="126">
        <f t="shared" si="30"/>
        <v>0</v>
      </c>
      <c r="P111" s="126">
        <f t="shared" si="24"/>
        <v>0</v>
      </c>
      <c r="Q111" s="126">
        <f t="shared" si="31"/>
        <v>0</v>
      </c>
      <c r="R111" s="119"/>
      <c r="S111" s="127"/>
    </row>
    <row r="112" spans="1:19">
      <c r="A112" s="128"/>
      <c r="B112" s="132"/>
      <c r="C112" s="130"/>
      <c r="D112" s="125"/>
      <c r="F112" s="123"/>
      <c r="G112" s="123"/>
      <c r="H112" s="126"/>
      <c r="I112" s="126"/>
      <c r="J112" s="126">
        <f t="shared" si="25"/>
        <v>0</v>
      </c>
      <c r="K112" s="126">
        <f t="shared" si="26"/>
        <v>0</v>
      </c>
      <c r="L112" s="126">
        <f t="shared" si="27"/>
        <v>0</v>
      </c>
      <c r="M112" s="126">
        <f t="shared" si="28"/>
        <v>0</v>
      </c>
      <c r="N112" s="126">
        <f t="shared" si="29"/>
        <v>0</v>
      </c>
      <c r="O112" s="126">
        <f t="shared" si="30"/>
        <v>0</v>
      </c>
      <c r="P112" s="126">
        <f t="shared" si="24"/>
        <v>0</v>
      </c>
      <c r="Q112" s="126">
        <f t="shared" si="31"/>
        <v>0</v>
      </c>
      <c r="R112" s="119"/>
      <c r="S112" s="127"/>
    </row>
    <row r="113" spans="1:19">
      <c r="A113" s="128"/>
      <c r="B113" s="132"/>
      <c r="C113" s="130"/>
      <c r="D113" s="125"/>
      <c r="F113" s="123"/>
      <c r="G113" s="123"/>
      <c r="H113" s="126"/>
      <c r="I113" s="126"/>
      <c r="J113" s="126">
        <f t="shared" si="25"/>
        <v>0</v>
      </c>
      <c r="K113" s="126">
        <f t="shared" si="26"/>
        <v>0</v>
      </c>
      <c r="L113" s="126">
        <f t="shared" si="27"/>
        <v>0</v>
      </c>
      <c r="M113" s="126">
        <f t="shared" si="28"/>
        <v>0</v>
      </c>
      <c r="N113" s="126">
        <f t="shared" si="29"/>
        <v>0</v>
      </c>
      <c r="O113" s="126">
        <f t="shared" si="30"/>
        <v>0</v>
      </c>
      <c r="P113" s="126">
        <f t="shared" si="24"/>
        <v>0</v>
      </c>
      <c r="Q113" s="126">
        <f t="shared" si="31"/>
        <v>0</v>
      </c>
      <c r="R113" s="119"/>
      <c r="S113" s="127"/>
    </row>
    <row r="114" spans="1:19">
      <c r="A114" s="128"/>
      <c r="B114" s="132"/>
      <c r="C114" s="130"/>
      <c r="D114" s="125"/>
      <c r="F114" s="123"/>
      <c r="G114" s="123"/>
      <c r="H114" s="126"/>
      <c r="I114" s="126"/>
      <c r="J114" s="126">
        <f t="shared" si="25"/>
        <v>0</v>
      </c>
      <c r="K114" s="126">
        <f t="shared" si="26"/>
        <v>0</v>
      </c>
      <c r="L114" s="126">
        <f t="shared" si="27"/>
        <v>0</v>
      </c>
      <c r="M114" s="126">
        <f t="shared" si="28"/>
        <v>0</v>
      </c>
      <c r="N114" s="126">
        <f t="shared" si="29"/>
        <v>0</v>
      </c>
      <c r="O114" s="126">
        <f t="shared" si="30"/>
        <v>0</v>
      </c>
      <c r="P114" s="126">
        <f t="shared" si="24"/>
        <v>0</v>
      </c>
      <c r="Q114" s="126">
        <f t="shared" si="31"/>
        <v>0</v>
      </c>
      <c r="R114" s="119"/>
      <c r="S114" s="127"/>
    </row>
    <row r="115" spans="1:19">
      <c r="A115" s="131"/>
      <c r="B115" s="132"/>
      <c r="C115" s="130"/>
      <c r="D115" s="125"/>
      <c r="F115" s="123"/>
      <c r="G115" s="123"/>
      <c r="H115" s="126"/>
      <c r="I115" s="126"/>
      <c r="J115" s="126">
        <f t="shared" si="25"/>
        <v>0</v>
      </c>
      <c r="K115" s="126">
        <f t="shared" si="26"/>
        <v>0</v>
      </c>
      <c r="L115" s="126">
        <f t="shared" si="27"/>
        <v>0</v>
      </c>
      <c r="M115" s="126">
        <f t="shared" si="28"/>
        <v>0</v>
      </c>
      <c r="N115" s="126">
        <f t="shared" si="29"/>
        <v>0</v>
      </c>
      <c r="O115" s="126">
        <f t="shared" si="30"/>
        <v>0</v>
      </c>
      <c r="P115" s="126">
        <f t="shared" si="24"/>
        <v>0</v>
      </c>
      <c r="Q115" s="126">
        <f t="shared" si="31"/>
        <v>0</v>
      </c>
      <c r="R115" s="119"/>
      <c r="S115" s="127"/>
    </row>
    <row r="116" spans="1:19">
      <c r="A116" s="128"/>
      <c r="B116" s="132"/>
      <c r="C116" s="130"/>
      <c r="D116" s="125"/>
      <c r="F116" s="123"/>
      <c r="G116" s="123"/>
      <c r="H116" s="126"/>
      <c r="I116" s="126"/>
      <c r="J116" s="126">
        <f t="shared" si="25"/>
        <v>0</v>
      </c>
      <c r="K116" s="126">
        <f t="shared" si="26"/>
        <v>0</v>
      </c>
      <c r="L116" s="126">
        <f t="shared" si="27"/>
        <v>0</v>
      </c>
      <c r="M116" s="126">
        <f t="shared" si="28"/>
        <v>0</v>
      </c>
      <c r="N116" s="126">
        <f t="shared" si="29"/>
        <v>0</v>
      </c>
      <c r="O116" s="126">
        <f t="shared" si="30"/>
        <v>0</v>
      </c>
      <c r="P116" s="126">
        <f t="shared" si="24"/>
        <v>0</v>
      </c>
      <c r="Q116" s="126">
        <f t="shared" si="31"/>
        <v>0</v>
      </c>
      <c r="R116" s="119"/>
      <c r="S116" s="127"/>
    </row>
    <row r="117" spans="1:19">
      <c r="A117" s="128"/>
      <c r="B117" s="132"/>
      <c r="C117" s="130"/>
      <c r="D117" s="125"/>
      <c r="F117" s="123"/>
      <c r="G117" s="123"/>
      <c r="H117" s="126"/>
      <c r="I117" s="126"/>
      <c r="J117" s="126">
        <f t="shared" si="25"/>
        <v>0</v>
      </c>
      <c r="K117" s="126">
        <f t="shared" si="26"/>
        <v>0</v>
      </c>
      <c r="L117" s="126">
        <f t="shared" si="27"/>
        <v>0</v>
      </c>
      <c r="M117" s="126">
        <f t="shared" si="28"/>
        <v>0</v>
      </c>
      <c r="N117" s="126">
        <f t="shared" si="29"/>
        <v>0</v>
      </c>
      <c r="O117" s="126">
        <f t="shared" si="30"/>
        <v>0</v>
      </c>
      <c r="P117" s="126">
        <f t="shared" si="24"/>
        <v>0</v>
      </c>
      <c r="Q117" s="126">
        <f t="shared" si="31"/>
        <v>0</v>
      </c>
      <c r="R117" s="119"/>
      <c r="S117" s="127"/>
    </row>
    <row r="118" spans="1:19">
      <c r="A118" s="128"/>
      <c r="B118" s="132"/>
      <c r="C118" s="130"/>
      <c r="D118" s="125"/>
      <c r="F118" s="123"/>
      <c r="G118" s="123"/>
      <c r="H118" s="126"/>
      <c r="I118" s="126"/>
      <c r="J118" s="126">
        <f t="shared" si="25"/>
        <v>0</v>
      </c>
      <c r="K118" s="126">
        <f t="shared" si="26"/>
        <v>0</v>
      </c>
      <c r="L118" s="126">
        <f t="shared" si="27"/>
        <v>0</v>
      </c>
      <c r="M118" s="126">
        <f t="shared" si="28"/>
        <v>0</v>
      </c>
      <c r="N118" s="126">
        <f t="shared" si="29"/>
        <v>0</v>
      </c>
      <c r="O118" s="126">
        <f t="shared" si="30"/>
        <v>0</v>
      </c>
      <c r="P118" s="126">
        <f t="shared" si="24"/>
        <v>0</v>
      </c>
      <c r="Q118" s="126">
        <f t="shared" si="31"/>
        <v>0</v>
      </c>
      <c r="R118" s="119"/>
      <c r="S118" s="127"/>
    </row>
    <row r="119" spans="1:19">
      <c r="A119" s="128"/>
      <c r="B119" s="132"/>
      <c r="C119" s="130"/>
      <c r="D119" s="125"/>
      <c r="F119" s="123"/>
      <c r="G119" s="123"/>
      <c r="H119" s="126"/>
      <c r="I119" s="126"/>
      <c r="J119" s="126">
        <f t="shared" si="25"/>
        <v>0</v>
      </c>
      <c r="K119" s="126">
        <f t="shared" si="26"/>
        <v>0</v>
      </c>
      <c r="L119" s="126">
        <f t="shared" si="27"/>
        <v>0</v>
      </c>
      <c r="M119" s="126">
        <f t="shared" si="28"/>
        <v>0</v>
      </c>
      <c r="N119" s="126">
        <f t="shared" si="29"/>
        <v>0</v>
      </c>
      <c r="O119" s="126">
        <f t="shared" si="30"/>
        <v>0</v>
      </c>
      <c r="P119" s="126">
        <f t="shared" si="24"/>
        <v>0</v>
      </c>
      <c r="Q119" s="126">
        <f t="shared" si="31"/>
        <v>0</v>
      </c>
      <c r="R119" s="119"/>
      <c r="S119" s="127"/>
    </row>
    <row r="120" spans="1:19">
      <c r="A120" s="128"/>
      <c r="B120" s="132"/>
      <c r="C120" s="130"/>
      <c r="D120" s="125"/>
      <c r="F120" s="123"/>
      <c r="G120" s="123"/>
      <c r="H120" s="126"/>
      <c r="I120" s="126"/>
      <c r="J120" s="126">
        <f t="shared" si="25"/>
        <v>0</v>
      </c>
      <c r="K120" s="126">
        <f t="shared" si="26"/>
        <v>0</v>
      </c>
      <c r="L120" s="126">
        <f t="shared" si="27"/>
        <v>0</v>
      </c>
      <c r="M120" s="126">
        <f t="shared" si="28"/>
        <v>0</v>
      </c>
      <c r="N120" s="126">
        <f t="shared" si="29"/>
        <v>0</v>
      </c>
      <c r="O120" s="126">
        <f t="shared" si="30"/>
        <v>0</v>
      </c>
      <c r="P120" s="126">
        <f t="shared" si="24"/>
        <v>0</v>
      </c>
      <c r="Q120" s="126">
        <f t="shared" si="31"/>
        <v>0</v>
      </c>
      <c r="R120" s="119"/>
      <c r="S120" s="127"/>
    </row>
    <row r="121" spans="1:19">
      <c r="A121" s="128"/>
      <c r="B121" s="132"/>
      <c r="C121" s="130"/>
      <c r="D121" s="125"/>
      <c r="F121" s="123"/>
      <c r="G121" s="123"/>
      <c r="H121" s="126"/>
      <c r="I121" s="126"/>
      <c r="J121" s="126">
        <f t="shared" si="25"/>
        <v>0</v>
      </c>
      <c r="K121" s="126">
        <f t="shared" si="26"/>
        <v>0</v>
      </c>
      <c r="L121" s="126">
        <f t="shared" si="27"/>
        <v>0</v>
      </c>
      <c r="M121" s="126">
        <f t="shared" si="28"/>
        <v>0</v>
      </c>
      <c r="N121" s="126">
        <f t="shared" si="29"/>
        <v>0</v>
      </c>
      <c r="O121" s="126">
        <f t="shared" si="30"/>
        <v>0</v>
      </c>
      <c r="P121" s="126">
        <f t="shared" si="24"/>
        <v>0</v>
      </c>
      <c r="Q121" s="126">
        <f t="shared" si="31"/>
        <v>0</v>
      </c>
      <c r="R121" s="119"/>
      <c r="S121" s="127"/>
    </row>
    <row r="122" spans="1:19">
      <c r="A122" s="131"/>
      <c r="B122" s="132"/>
      <c r="C122" s="130"/>
      <c r="D122" s="125"/>
      <c r="F122" s="123"/>
      <c r="G122" s="123"/>
      <c r="H122" s="126"/>
      <c r="I122" s="126"/>
      <c r="J122" s="126">
        <f t="shared" si="25"/>
        <v>0</v>
      </c>
      <c r="K122" s="126">
        <f t="shared" si="26"/>
        <v>0</v>
      </c>
      <c r="L122" s="126">
        <f t="shared" si="27"/>
        <v>0</v>
      </c>
      <c r="M122" s="126">
        <f t="shared" si="28"/>
        <v>0</v>
      </c>
      <c r="N122" s="126">
        <f t="shared" si="29"/>
        <v>0</v>
      </c>
      <c r="O122" s="126">
        <f t="shared" si="30"/>
        <v>0</v>
      </c>
      <c r="P122" s="126">
        <f t="shared" si="24"/>
        <v>0</v>
      </c>
      <c r="Q122" s="126">
        <f t="shared" si="31"/>
        <v>0</v>
      </c>
      <c r="R122" s="119"/>
      <c r="S122" s="127"/>
    </row>
    <row r="123" spans="1:19">
      <c r="A123" s="128"/>
      <c r="B123" s="132"/>
      <c r="C123" s="130"/>
      <c r="D123" s="125"/>
      <c r="F123" s="123"/>
      <c r="G123" s="123"/>
      <c r="H123" s="126"/>
      <c r="I123" s="126"/>
      <c r="J123" s="126">
        <f t="shared" si="25"/>
        <v>0</v>
      </c>
      <c r="K123" s="126">
        <f t="shared" si="26"/>
        <v>0</v>
      </c>
      <c r="L123" s="126">
        <f t="shared" si="27"/>
        <v>0</v>
      </c>
      <c r="M123" s="126">
        <f t="shared" si="28"/>
        <v>0</v>
      </c>
      <c r="N123" s="126">
        <f t="shared" si="29"/>
        <v>0</v>
      </c>
      <c r="O123" s="126">
        <f t="shared" si="30"/>
        <v>0</v>
      </c>
      <c r="P123" s="126">
        <f t="shared" si="24"/>
        <v>0</v>
      </c>
      <c r="Q123" s="126">
        <f t="shared" si="31"/>
        <v>0</v>
      </c>
      <c r="R123" s="119"/>
      <c r="S123" s="127"/>
    </row>
    <row r="124" spans="1:19">
      <c r="A124" s="128"/>
      <c r="B124" s="132"/>
      <c r="C124" s="130"/>
      <c r="D124" s="125"/>
      <c r="F124" s="123"/>
      <c r="G124" s="123"/>
      <c r="H124" s="126"/>
      <c r="I124" s="126"/>
      <c r="J124" s="126">
        <f t="shared" si="25"/>
        <v>0</v>
      </c>
      <c r="K124" s="126">
        <f t="shared" si="26"/>
        <v>0</v>
      </c>
      <c r="L124" s="126">
        <f t="shared" si="27"/>
        <v>0</v>
      </c>
      <c r="M124" s="126">
        <f t="shared" si="28"/>
        <v>0</v>
      </c>
      <c r="N124" s="126">
        <f t="shared" si="29"/>
        <v>0</v>
      </c>
      <c r="O124" s="126">
        <f t="shared" si="30"/>
        <v>0</v>
      </c>
      <c r="P124" s="126">
        <f t="shared" si="24"/>
        <v>0</v>
      </c>
      <c r="Q124" s="126">
        <f t="shared" si="31"/>
        <v>0</v>
      </c>
      <c r="R124" s="119"/>
      <c r="S124" s="127"/>
    </row>
    <row r="125" spans="1:19">
      <c r="A125" s="128"/>
      <c r="B125" s="132"/>
      <c r="C125" s="130"/>
      <c r="D125" s="125"/>
      <c r="F125" s="123"/>
      <c r="G125" s="123"/>
      <c r="H125" s="126"/>
      <c r="I125" s="126"/>
      <c r="J125" s="126">
        <f t="shared" si="25"/>
        <v>0</v>
      </c>
      <c r="K125" s="126">
        <f t="shared" si="26"/>
        <v>0</v>
      </c>
      <c r="L125" s="126">
        <f t="shared" si="27"/>
        <v>0</v>
      </c>
      <c r="M125" s="126">
        <f t="shared" si="28"/>
        <v>0</v>
      </c>
      <c r="N125" s="126">
        <f t="shared" si="29"/>
        <v>0</v>
      </c>
      <c r="O125" s="126">
        <f t="shared" si="30"/>
        <v>0</v>
      </c>
      <c r="P125" s="126">
        <f t="shared" si="24"/>
        <v>0</v>
      </c>
      <c r="Q125" s="126">
        <f t="shared" si="31"/>
        <v>0</v>
      </c>
      <c r="R125" s="119"/>
      <c r="S125" s="127"/>
    </row>
    <row r="126" spans="1:19">
      <c r="A126" s="128"/>
      <c r="B126" s="132"/>
      <c r="C126" s="130"/>
      <c r="D126" s="125"/>
      <c r="F126" s="123"/>
      <c r="G126" s="123"/>
      <c r="H126" s="126"/>
      <c r="I126" s="126"/>
      <c r="J126" s="126">
        <f t="shared" si="25"/>
        <v>0</v>
      </c>
      <c r="K126" s="126">
        <f t="shared" si="26"/>
        <v>0</v>
      </c>
      <c r="L126" s="126">
        <f t="shared" si="27"/>
        <v>0</v>
      </c>
      <c r="M126" s="126">
        <f t="shared" si="28"/>
        <v>0</v>
      </c>
      <c r="N126" s="126">
        <f t="shared" si="29"/>
        <v>0</v>
      </c>
      <c r="O126" s="126">
        <f t="shared" si="30"/>
        <v>0</v>
      </c>
      <c r="P126" s="126">
        <f t="shared" si="24"/>
        <v>0</v>
      </c>
      <c r="Q126" s="126">
        <f t="shared" si="31"/>
        <v>0</v>
      </c>
      <c r="R126" s="119"/>
      <c r="S126" s="127"/>
    </row>
    <row r="127" spans="1:19">
      <c r="A127" s="128"/>
      <c r="B127" s="132"/>
      <c r="C127" s="130"/>
      <c r="D127" s="125"/>
      <c r="F127" s="123"/>
      <c r="G127" s="123"/>
      <c r="H127" s="126"/>
      <c r="I127" s="126"/>
      <c r="J127" s="126">
        <f t="shared" si="25"/>
        <v>0</v>
      </c>
      <c r="K127" s="126">
        <f t="shared" si="26"/>
        <v>0</v>
      </c>
      <c r="L127" s="126">
        <f t="shared" si="27"/>
        <v>0</v>
      </c>
      <c r="M127" s="126">
        <f t="shared" si="28"/>
        <v>0</v>
      </c>
      <c r="N127" s="126">
        <f t="shared" si="29"/>
        <v>0</v>
      </c>
      <c r="O127" s="126">
        <f t="shared" si="30"/>
        <v>0</v>
      </c>
      <c r="P127" s="126">
        <f t="shared" si="24"/>
        <v>0</v>
      </c>
      <c r="Q127" s="126">
        <f t="shared" si="31"/>
        <v>0</v>
      </c>
      <c r="R127" s="119"/>
      <c r="S127" s="127"/>
    </row>
    <row r="128" spans="1:19">
      <c r="A128" s="128"/>
      <c r="B128" s="132"/>
      <c r="C128" s="130"/>
      <c r="D128" s="125"/>
      <c r="F128" s="123"/>
      <c r="G128" s="123"/>
      <c r="H128" s="126"/>
      <c r="I128" s="126"/>
      <c r="J128" s="126">
        <f t="shared" si="25"/>
        <v>0</v>
      </c>
      <c r="K128" s="126">
        <f t="shared" si="26"/>
        <v>0</v>
      </c>
      <c r="L128" s="126">
        <f t="shared" si="27"/>
        <v>0</v>
      </c>
      <c r="M128" s="126">
        <f t="shared" si="28"/>
        <v>0</v>
      </c>
      <c r="N128" s="126">
        <f t="shared" si="29"/>
        <v>0</v>
      </c>
      <c r="O128" s="126">
        <f t="shared" si="30"/>
        <v>0</v>
      </c>
      <c r="P128" s="126">
        <f t="shared" si="24"/>
        <v>0</v>
      </c>
      <c r="Q128" s="126">
        <f t="shared" si="31"/>
        <v>0</v>
      </c>
      <c r="R128" s="119"/>
      <c r="S128" s="127"/>
    </row>
    <row r="129" spans="1:19">
      <c r="A129" s="131"/>
      <c r="B129" s="132"/>
      <c r="C129" s="130"/>
      <c r="D129" s="125"/>
      <c r="F129" s="123"/>
      <c r="G129" s="123"/>
      <c r="H129" s="126"/>
      <c r="I129" s="126"/>
      <c r="J129" s="126">
        <f t="shared" si="25"/>
        <v>0</v>
      </c>
      <c r="K129" s="126">
        <f t="shared" si="26"/>
        <v>0</v>
      </c>
      <c r="L129" s="126">
        <f t="shared" si="27"/>
        <v>0</v>
      </c>
      <c r="M129" s="126">
        <f t="shared" si="28"/>
        <v>0</v>
      </c>
      <c r="N129" s="126">
        <f t="shared" si="29"/>
        <v>0</v>
      </c>
      <c r="O129" s="126">
        <f t="shared" si="30"/>
        <v>0</v>
      </c>
      <c r="P129" s="126">
        <f t="shared" si="24"/>
        <v>0</v>
      </c>
      <c r="Q129" s="126">
        <f t="shared" si="31"/>
        <v>0</v>
      </c>
      <c r="R129" s="119"/>
      <c r="S129" s="127"/>
    </row>
    <row r="130" spans="1:19">
      <c r="A130" s="128"/>
      <c r="B130" s="132"/>
      <c r="C130" s="130"/>
      <c r="D130" s="125"/>
      <c r="F130" s="123"/>
      <c r="G130" s="123"/>
      <c r="H130" s="126"/>
      <c r="I130" s="126"/>
      <c r="J130" s="126">
        <f t="shared" si="25"/>
        <v>0</v>
      </c>
      <c r="K130" s="126">
        <f t="shared" si="26"/>
        <v>0</v>
      </c>
      <c r="L130" s="126">
        <f t="shared" si="27"/>
        <v>0</v>
      </c>
      <c r="M130" s="126">
        <f t="shared" si="28"/>
        <v>0</v>
      </c>
      <c r="N130" s="126">
        <f t="shared" si="29"/>
        <v>0</v>
      </c>
      <c r="O130" s="126">
        <f t="shared" si="30"/>
        <v>0</v>
      </c>
      <c r="P130" s="126">
        <f t="shared" ref="P130:P151" si="32">+N130-O130</f>
        <v>0</v>
      </c>
      <c r="Q130" s="126">
        <f t="shared" si="31"/>
        <v>0</v>
      </c>
      <c r="R130" s="119"/>
      <c r="S130" s="127"/>
    </row>
    <row r="131" spans="1:19">
      <c r="A131" s="128"/>
      <c r="B131" s="132"/>
      <c r="C131" s="130"/>
      <c r="D131" s="125"/>
      <c r="F131" s="123"/>
      <c r="G131" s="123"/>
      <c r="H131" s="126"/>
      <c r="I131" s="126"/>
      <c r="J131" s="126">
        <f t="shared" si="25"/>
        <v>0</v>
      </c>
      <c r="K131" s="126">
        <f t="shared" si="26"/>
        <v>0</v>
      </c>
      <c r="L131" s="126">
        <f t="shared" si="27"/>
        <v>0</v>
      </c>
      <c r="M131" s="126">
        <f t="shared" si="28"/>
        <v>0</v>
      </c>
      <c r="N131" s="126">
        <f t="shared" si="29"/>
        <v>0</v>
      </c>
      <c r="O131" s="126">
        <f t="shared" si="30"/>
        <v>0</v>
      </c>
      <c r="P131" s="126">
        <f t="shared" si="32"/>
        <v>0</v>
      </c>
      <c r="Q131" s="126">
        <f t="shared" si="31"/>
        <v>0</v>
      </c>
      <c r="R131" s="119"/>
      <c r="S131" s="127"/>
    </row>
    <row r="132" spans="1:19">
      <c r="A132" s="128"/>
      <c r="B132" s="132"/>
      <c r="C132" s="130"/>
      <c r="D132" s="125"/>
      <c r="F132" s="123"/>
      <c r="G132" s="123"/>
      <c r="H132" s="126"/>
      <c r="I132" s="126"/>
      <c r="J132" s="126">
        <f t="shared" ref="J132:J151" si="33">+$M$2*H132/$K$2</f>
        <v>0</v>
      </c>
      <c r="K132" s="126">
        <f t="shared" ref="K132:K151" si="34">+J132*$L$2/$M$2</f>
        <v>0</v>
      </c>
      <c r="L132" s="126">
        <f t="shared" ref="L132:L151" si="35">+J132-K132</f>
        <v>0</v>
      </c>
      <c r="M132" s="126">
        <f t="shared" ref="M132:M151" si="36">+L132-H132</f>
        <v>0</v>
      </c>
      <c r="N132" s="126">
        <f t="shared" ref="N132:N151" si="37">+$Q$2*I132/$N$2</f>
        <v>0</v>
      </c>
      <c r="O132" s="126">
        <f t="shared" ref="O132:O151" si="38">+N132*$O$2/$Q$2</f>
        <v>0</v>
      </c>
      <c r="P132" s="126">
        <f t="shared" si="32"/>
        <v>0</v>
      </c>
      <c r="Q132" s="126">
        <f t="shared" ref="Q132:Q151" si="39">+P132-I132</f>
        <v>0</v>
      </c>
      <c r="R132" s="119"/>
      <c r="S132" s="127"/>
    </row>
    <row r="133" spans="1:19">
      <c r="A133" s="128"/>
      <c r="B133" s="132"/>
      <c r="C133" s="130"/>
      <c r="D133" s="125"/>
      <c r="F133" s="123"/>
      <c r="G133" s="123"/>
      <c r="H133" s="126"/>
      <c r="I133" s="126"/>
      <c r="J133" s="126">
        <f t="shared" si="33"/>
        <v>0</v>
      </c>
      <c r="K133" s="126">
        <f t="shared" si="34"/>
        <v>0</v>
      </c>
      <c r="L133" s="126">
        <f t="shared" si="35"/>
        <v>0</v>
      </c>
      <c r="M133" s="126">
        <f t="shared" si="36"/>
        <v>0</v>
      </c>
      <c r="N133" s="126">
        <f t="shared" si="37"/>
        <v>0</v>
      </c>
      <c r="O133" s="126">
        <f t="shared" si="38"/>
        <v>0</v>
      </c>
      <c r="P133" s="126">
        <f t="shared" si="32"/>
        <v>0</v>
      </c>
      <c r="Q133" s="126">
        <f t="shared" si="39"/>
        <v>0</v>
      </c>
      <c r="R133" s="119"/>
      <c r="S133" s="127"/>
    </row>
    <row r="134" spans="1:19">
      <c r="A134" s="128"/>
      <c r="B134" s="132"/>
      <c r="C134" s="130"/>
      <c r="D134" s="125"/>
      <c r="F134" s="123"/>
      <c r="G134" s="123"/>
      <c r="H134" s="126"/>
      <c r="I134" s="126"/>
      <c r="J134" s="126">
        <f t="shared" si="33"/>
        <v>0</v>
      </c>
      <c r="K134" s="126">
        <f t="shared" si="34"/>
        <v>0</v>
      </c>
      <c r="L134" s="126">
        <f t="shared" si="35"/>
        <v>0</v>
      </c>
      <c r="M134" s="126">
        <f t="shared" si="36"/>
        <v>0</v>
      </c>
      <c r="N134" s="126">
        <f t="shared" si="37"/>
        <v>0</v>
      </c>
      <c r="O134" s="126">
        <f t="shared" si="38"/>
        <v>0</v>
      </c>
      <c r="P134" s="126">
        <f t="shared" si="32"/>
        <v>0</v>
      </c>
      <c r="Q134" s="126">
        <f t="shared" si="39"/>
        <v>0</v>
      </c>
      <c r="R134" s="119"/>
      <c r="S134" s="127"/>
    </row>
    <row r="135" spans="1:19">
      <c r="A135" s="128"/>
      <c r="B135" s="132"/>
      <c r="C135" s="130"/>
      <c r="D135" s="125"/>
      <c r="F135" s="123"/>
      <c r="G135" s="123"/>
      <c r="H135" s="126"/>
      <c r="I135" s="126"/>
      <c r="J135" s="126">
        <f t="shared" si="33"/>
        <v>0</v>
      </c>
      <c r="K135" s="126">
        <f t="shared" si="34"/>
        <v>0</v>
      </c>
      <c r="L135" s="126">
        <f t="shared" si="35"/>
        <v>0</v>
      </c>
      <c r="M135" s="126">
        <f t="shared" si="36"/>
        <v>0</v>
      </c>
      <c r="N135" s="126">
        <f t="shared" si="37"/>
        <v>0</v>
      </c>
      <c r="O135" s="126">
        <f t="shared" si="38"/>
        <v>0</v>
      </c>
      <c r="P135" s="126">
        <f t="shared" si="32"/>
        <v>0</v>
      </c>
      <c r="Q135" s="126">
        <f t="shared" si="39"/>
        <v>0</v>
      </c>
      <c r="R135" s="119"/>
      <c r="S135" s="127"/>
    </row>
    <row r="136" spans="1:19">
      <c r="A136" s="131"/>
      <c r="B136" s="132"/>
      <c r="C136" s="130"/>
      <c r="D136" s="125"/>
      <c r="F136" s="123"/>
      <c r="G136" s="123"/>
      <c r="H136" s="126"/>
      <c r="I136" s="126"/>
      <c r="J136" s="126">
        <f t="shared" si="33"/>
        <v>0</v>
      </c>
      <c r="K136" s="126">
        <f t="shared" si="34"/>
        <v>0</v>
      </c>
      <c r="L136" s="126">
        <f t="shared" si="35"/>
        <v>0</v>
      </c>
      <c r="M136" s="126">
        <f t="shared" si="36"/>
        <v>0</v>
      </c>
      <c r="N136" s="126">
        <f t="shared" si="37"/>
        <v>0</v>
      </c>
      <c r="O136" s="126">
        <f t="shared" si="38"/>
        <v>0</v>
      </c>
      <c r="P136" s="126">
        <f t="shared" si="32"/>
        <v>0</v>
      </c>
      <c r="Q136" s="126">
        <f t="shared" si="39"/>
        <v>0</v>
      </c>
      <c r="R136" s="119"/>
      <c r="S136" s="127"/>
    </row>
    <row r="137" spans="1:19">
      <c r="A137" s="128"/>
      <c r="B137" s="132"/>
      <c r="C137" s="130"/>
      <c r="D137" s="125"/>
      <c r="F137" s="123"/>
      <c r="G137" s="123"/>
      <c r="H137" s="126"/>
      <c r="I137" s="126"/>
      <c r="J137" s="126">
        <f t="shared" si="33"/>
        <v>0</v>
      </c>
      <c r="K137" s="126">
        <f t="shared" si="34"/>
        <v>0</v>
      </c>
      <c r="L137" s="126">
        <f t="shared" si="35"/>
        <v>0</v>
      </c>
      <c r="M137" s="126">
        <f t="shared" si="36"/>
        <v>0</v>
      </c>
      <c r="N137" s="126">
        <f t="shared" si="37"/>
        <v>0</v>
      </c>
      <c r="O137" s="126">
        <f t="shared" si="38"/>
        <v>0</v>
      </c>
      <c r="P137" s="126">
        <f t="shared" si="32"/>
        <v>0</v>
      </c>
      <c r="Q137" s="126">
        <f t="shared" si="39"/>
        <v>0</v>
      </c>
      <c r="R137" s="119"/>
      <c r="S137" s="127"/>
    </row>
    <row r="138" spans="1:19">
      <c r="A138" s="128"/>
      <c r="B138" s="132"/>
      <c r="C138" s="130"/>
      <c r="D138" s="125"/>
      <c r="F138" s="123"/>
      <c r="G138" s="123"/>
      <c r="H138" s="126"/>
      <c r="I138" s="126"/>
      <c r="J138" s="126">
        <f t="shared" si="33"/>
        <v>0</v>
      </c>
      <c r="K138" s="126">
        <f t="shared" si="34"/>
        <v>0</v>
      </c>
      <c r="L138" s="126">
        <f t="shared" si="35"/>
        <v>0</v>
      </c>
      <c r="M138" s="126">
        <f t="shared" si="36"/>
        <v>0</v>
      </c>
      <c r="N138" s="126">
        <f t="shared" si="37"/>
        <v>0</v>
      </c>
      <c r="O138" s="126">
        <f t="shared" si="38"/>
        <v>0</v>
      </c>
      <c r="P138" s="126">
        <f t="shared" si="32"/>
        <v>0</v>
      </c>
      <c r="Q138" s="126">
        <f t="shared" si="39"/>
        <v>0</v>
      </c>
      <c r="R138" s="119"/>
      <c r="S138" s="127"/>
    </row>
    <row r="139" spans="1:19">
      <c r="A139" s="128"/>
      <c r="B139" s="132"/>
      <c r="C139" s="130"/>
      <c r="D139" s="125"/>
      <c r="F139" s="123"/>
      <c r="G139" s="123"/>
      <c r="H139" s="126"/>
      <c r="I139" s="126"/>
      <c r="J139" s="126">
        <f t="shared" si="33"/>
        <v>0</v>
      </c>
      <c r="K139" s="126">
        <f t="shared" si="34"/>
        <v>0</v>
      </c>
      <c r="L139" s="126">
        <f t="shared" si="35"/>
        <v>0</v>
      </c>
      <c r="M139" s="126">
        <f t="shared" si="36"/>
        <v>0</v>
      </c>
      <c r="N139" s="126">
        <f t="shared" si="37"/>
        <v>0</v>
      </c>
      <c r="O139" s="126">
        <f t="shared" si="38"/>
        <v>0</v>
      </c>
      <c r="P139" s="126">
        <f t="shared" si="32"/>
        <v>0</v>
      </c>
      <c r="Q139" s="126">
        <f t="shared" si="39"/>
        <v>0</v>
      </c>
      <c r="R139" s="119"/>
      <c r="S139" s="127"/>
    </row>
    <row r="140" spans="1:19">
      <c r="A140" s="128"/>
      <c r="B140" s="132"/>
      <c r="C140" s="130"/>
      <c r="D140" s="125"/>
      <c r="F140" s="123"/>
      <c r="G140" s="123"/>
      <c r="H140" s="126"/>
      <c r="I140" s="126"/>
      <c r="J140" s="126">
        <f t="shared" si="33"/>
        <v>0</v>
      </c>
      <c r="K140" s="126">
        <f t="shared" si="34"/>
        <v>0</v>
      </c>
      <c r="L140" s="126">
        <f t="shared" si="35"/>
        <v>0</v>
      </c>
      <c r="M140" s="126">
        <f t="shared" si="36"/>
        <v>0</v>
      </c>
      <c r="N140" s="126">
        <f t="shared" si="37"/>
        <v>0</v>
      </c>
      <c r="O140" s="126">
        <f t="shared" si="38"/>
        <v>0</v>
      </c>
      <c r="P140" s="126">
        <f t="shared" si="32"/>
        <v>0</v>
      </c>
      <c r="Q140" s="126">
        <f t="shared" si="39"/>
        <v>0</v>
      </c>
      <c r="R140" s="119"/>
      <c r="S140" s="127"/>
    </row>
    <row r="141" spans="1:19">
      <c r="A141" s="128"/>
      <c r="B141" s="132"/>
      <c r="C141" s="130"/>
      <c r="D141" s="125"/>
      <c r="F141" s="123"/>
      <c r="G141" s="123"/>
      <c r="H141" s="126"/>
      <c r="I141" s="126"/>
      <c r="J141" s="126">
        <f t="shared" si="33"/>
        <v>0</v>
      </c>
      <c r="K141" s="126">
        <f t="shared" si="34"/>
        <v>0</v>
      </c>
      <c r="L141" s="126">
        <f t="shared" si="35"/>
        <v>0</v>
      </c>
      <c r="M141" s="126">
        <f t="shared" si="36"/>
        <v>0</v>
      </c>
      <c r="N141" s="126">
        <f t="shared" si="37"/>
        <v>0</v>
      </c>
      <c r="O141" s="126">
        <f t="shared" si="38"/>
        <v>0</v>
      </c>
      <c r="P141" s="126">
        <f t="shared" si="32"/>
        <v>0</v>
      </c>
      <c r="Q141" s="126">
        <f t="shared" si="39"/>
        <v>0</v>
      </c>
      <c r="R141" s="119"/>
      <c r="S141" s="127"/>
    </row>
    <row r="142" spans="1:19">
      <c r="A142" s="131"/>
      <c r="B142" s="132"/>
      <c r="C142" s="130"/>
      <c r="D142" s="125"/>
      <c r="F142" s="123"/>
      <c r="G142" s="123"/>
      <c r="H142" s="126"/>
      <c r="I142" s="126"/>
      <c r="J142" s="126">
        <f t="shared" si="33"/>
        <v>0</v>
      </c>
      <c r="K142" s="126">
        <f t="shared" si="34"/>
        <v>0</v>
      </c>
      <c r="L142" s="126">
        <f t="shared" si="35"/>
        <v>0</v>
      </c>
      <c r="M142" s="126">
        <f t="shared" si="36"/>
        <v>0</v>
      </c>
      <c r="N142" s="126">
        <f t="shared" si="37"/>
        <v>0</v>
      </c>
      <c r="O142" s="126">
        <f t="shared" si="38"/>
        <v>0</v>
      </c>
      <c r="P142" s="126">
        <f t="shared" si="32"/>
        <v>0</v>
      </c>
      <c r="Q142" s="126">
        <f t="shared" si="39"/>
        <v>0</v>
      </c>
      <c r="R142" s="119"/>
      <c r="S142" s="127"/>
    </row>
    <row r="143" spans="1:19">
      <c r="A143" s="128"/>
      <c r="B143" s="132"/>
      <c r="C143" s="130"/>
      <c r="D143" s="125"/>
      <c r="F143" s="123"/>
      <c r="G143" s="123"/>
      <c r="H143" s="126"/>
      <c r="I143" s="126"/>
      <c r="J143" s="126">
        <f t="shared" si="33"/>
        <v>0</v>
      </c>
      <c r="K143" s="126">
        <f t="shared" si="34"/>
        <v>0</v>
      </c>
      <c r="L143" s="126">
        <f t="shared" si="35"/>
        <v>0</v>
      </c>
      <c r="M143" s="126">
        <f t="shared" si="36"/>
        <v>0</v>
      </c>
      <c r="N143" s="126">
        <f t="shared" si="37"/>
        <v>0</v>
      </c>
      <c r="O143" s="126">
        <f t="shared" si="38"/>
        <v>0</v>
      </c>
      <c r="P143" s="126">
        <f t="shared" si="32"/>
        <v>0</v>
      </c>
      <c r="Q143" s="126">
        <f t="shared" si="39"/>
        <v>0</v>
      </c>
      <c r="R143" s="119"/>
      <c r="S143" s="127"/>
    </row>
    <row r="144" spans="1:19">
      <c r="A144" s="128"/>
      <c r="B144" s="132"/>
      <c r="C144" s="130"/>
      <c r="D144" s="125"/>
      <c r="F144" s="123"/>
      <c r="G144" s="123"/>
      <c r="H144" s="126"/>
      <c r="I144" s="126"/>
      <c r="J144" s="126">
        <f t="shared" si="33"/>
        <v>0</v>
      </c>
      <c r="K144" s="126">
        <f t="shared" si="34"/>
        <v>0</v>
      </c>
      <c r="L144" s="126">
        <f t="shared" si="35"/>
        <v>0</v>
      </c>
      <c r="M144" s="126">
        <f t="shared" si="36"/>
        <v>0</v>
      </c>
      <c r="N144" s="126">
        <f t="shared" si="37"/>
        <v>0</v>
      </c>
      <c r="O144" s="126">
        <f t="shared" si="38"/>
        <v>0</v>
      </c>
      <c r="P144" s="126">
        <f t="shared" si="32"/>
        <v>0</v>
      </c>
      <c r="Q144" s="126">
        <f t="shared" si="39"/>
        <v>0</v>
      </c>
      <c r="R144" s="119"/>
      <c r="S144" s="127"/>
    </row>
    <row r="145" spans="1:19">
      <c r="A145" s="128"/>
      <c r="B145" s="132"/>
      <c r="C145" s="130"/>
      <c r="D145" s="125"/>
      <c r="F145" s="123"/>
      <c r="G145" s="123"/>
      <c r="H145" s="126"/>
      <c r="I145" s="126"/>
      <c r="J145" s="126">
        <f t="shared" si="33"/>
        <v>0</v>
      </c>
      <c r="K145" s="126">
        <f t="shared" si="34"/>
        <v>0</v>
      </c>
      <c r="L145" s="126">
        <f t="shared" si="35"/>
        <v>0</v>
      </c>
      <c r="M145" s="126">
        <f t="shared" si="36"/>
        <v>0</v>
      </c>
      <c r="N145" s="126">
        <f t="shared" si="37"/>
        <v>0</v>
      </c>
      <c r="O145" s="126">
        <f t="shared" si="38"/>
        <v>0</v>
      </c>
      <c r="P145" s="126">
        <f t="shared" si="32"/>
        <v>0</v>
      </c>
      <c r="Q145" s="126">
        <f t="shared" si="39"/>
        <v>0</v>
      </c>
      <c r="R145" s="119"/>
      <c r="S145" s="127"/>
    </row>
    <row r="146" spans="1:19">
      <c r="A146" s="128"/>
      <c r="B146" s="132"/>
      <c r="C146" s="130"/>
      <c r="D146" s="125"/>
      <c r="F146" s="123"/>
      <c r="G146" s="123"/>
      <c r="H146" s="126"/>
      <c r="I146" s="126"/>
      <c r="J146" s="126">
        <f t="shared" si="33"/>
        <v>0</v>
      </c>
      <c r="K146" s="126">
        <f t="shared" si="34"/>
        <v>0</v>
      </c>
      <c r="L146" s="126">
        <f t="shared" si="35"/>
        <v>0</v>
      </c>
      <c r="M146" s="126">
        <f t="shared" si="36"/>
        <v>0</v>
      </c>
      <c r="N146" s="126">
        <f t="shared" si="37"/>
        <v>0</v>
      </c>
      <c r="O146" s="126">
        <f t="shared" si="38"/>
        <v>0</v>
      </c>
      <c r="P146" s="126">
        <f t="shared" si="32"/>
        <v>0</v>
      </c>
      <c r="Q146" s="126">
        <f t="shared" si="39"/>
        <v>0</v>
      </c>
      <c r="R146" s="119"/>
      <c r="S146" s="127"/>
    </row>
    <row r="147" spans="1:19">
      <c r="A147" s="128"/>
      <c r="B147" s="132"/>
      <c r="C147" s="130"/>
      <c r="D147" s="125"/>
      <c r="F147" s="123"/>
      <c r="G147" s="123"/>
      <c r="H147" s="126"/>
      <c r="I147" s="126"/>
      <c r="J147" s="126">
        <f t="shared" si="33"/>
        <v>0</v>
      </c>
      <c r="K147" s="126">
        <f t="shared" si="34"/>
        <v>0</v>
      </c>
      <c r="L147" s="126">
        <f t="shared" si="35"/>
        <v>0</v>
      </c>
      <c r="M147" s="126">
        <f t="shared" si="36"/>
        <v>0</v>
      </c>
      <c r="N147" s="126">
        <f t="shared" si="37"/>
        <v>0</v>
      </c>
      <c r="O147" s="126">
        <f t="shared" si="38"/>
        <v>0</v>
      </c>
      <c r="P147" s="126">
        <f t="shared" si="32"/>
        <v>0</v>
      </c>
      <c r="Q147" s="126">
        <f t="shared" si="39"/>
        <v>0</v>
      </c>
      <c r="R147" s="119"/>
      <c r="S147" s="127"/>
    </row>
    <row r="148" spans="1:19">
      <c r="A148" s="128"/>
      <c r="B148" s="132"/>
      <c r="C148" s="130"/>
      <c r="D148" s="125"/>
      <c r="F148" s="123"/>
      <c r="G148" s="123"/>
      <c r="H148" s="126"/>
      <c r="I148" s="126"/>
      <c r="J148" s="126">
        <f t="shared" si="33"/>
        <v>0</v>
      </c>
      <c r="K148" s="126">
        <f t="shared" si="34"/>
        <v>0</v>
      </c>
      <c r="L148" s="126">
        <f t="shared" si="35"/>
        <v>0</v>
      </c>
      <c r="M148" s="126">
        <f t="shared" si="36"/>
        <v>0</v>
      </c>
      <c r="N148" s="126">
        <f t="shared" si="37"/>
        <v>0</v>
      </c>
      <c r="O148" s="126">
        <f t="shared" si="38"/>
        <v>0</v>
      </c>
      <c r="P148" s="126">
        <f t="shared" si="32"/>
        <v>0</v>
      </c>
      <c r="Q148" s="126">
        <f t="shared" si="39"/>
        <v>0</v>
      </c>
      <c r="R148" s="119"/>
      <c r="S148" s="127"/>
    </row>
    <row r="149" spans="1:19">
      <c r="A149" s="128"/>
      <c r="B149" s="132"/>
      <c r="C149" s="130"/>
      <c r="D149" s="125"/>
      <c r="F149" s="133"/>
      <c r="G149" s="133"/>
      <c r="H149" s="134"/>
      <c r="I149" s="134"/>
      <c r="J149" s="126">
        <f t="shared" si="33"/>
        <v>0</v>
      </c>
      <c r="K149" s="126">
        <f t="shared" si="34"/>
        <v>0</v>
      </c>
      <c r="L149" s="126">
        <f t="shared" si="35"/>
        <v>0</v>
      </c>
      <c r="M149" s="126">
        <f t="shared" si="36"/>
        <v>0</v>
      </c>
      <c r="N149" s="126">
        <f t="shared" si="37"/>
        <v>0</v>
      </c>
      <c r="O149" s="126">
        <f t="shared" si="38"/>
        <v>0</v>
      </c>
      <c r="P149" s="126">
        <f t="shared" si="32"/>
        <v>0</v>
      </c>
      <c r="Q149" s="126">
        <f t="shared" si="39"/>
        <v>0</v>
      </c>
      <c r="S149" s="127"/>
    </row>
    <row r="150" spans="1:19">
      <c r="A150" s="128"/>
      <c r="B150" s="132"/>
      <c r="C150" s="130"/>
      <c r="D150" s="125"/>
      <c r="F150" s="123"/>
      <c r="G150" s="123"/>
      <c r="H150" s="126"/>
      <c r="I150" s="126"/>
      <c r="J150" s="126">
        <f t="shared" si="33"/>
        <v>0</v>
      </c>
      <c r="K150" s="126">
        <f t="shared" si="34"/>
        <v>0</v>
      </c>
      <c r="L150" s="126">
        <f t="shared" si="35"/>
        <v>0</v>
      </c>
      <c r="M150" s="126">
        <f t="shared" si="36"/>
        <v>0</v>
      </c>
      <c r="N150" s="126">
        <f t="shared" si="37"/>
        <v>0</v>
      </c>
      <c r="O150" s="126">
        <f t="shared" si="38"/>
        <v>0</v>
      </c>
      <c r="P150" s="126">
        <f t="shared" si="32"/>
        <v>0</v>
      </c>
      <c r="Q150" s="126">
        <f t="shared" si="39"/>
        <v>0</v>
      </c>
      <c r="R150" s="127"/>
      <c r="S150" s="127"/>
    </row>
    <row r="151" spans="1:19">
      <c r="A151" s="128"/>
      <c r="B151" s="132"/>
      <c r="C151" s="130"/>
      <c r="D151" s="125"/>
      <c r="F151" s="123"/>
      <c r="G151" s="123"/>
      <c r="H151" s="126"/>
      <c r="I151" s="126"/>
      <c r="J151" s="126">
        <f t="shared" si="33"/>
        <v>0</v>
      </c>
      <c r="K151" s="126">
        <f t="shared" si="34"/>
        <v>0</v>
      </c>
      <c r="L151" s="126">
        <f t="shared" si="35"/>
        <v>0</v>
      </c>
      <c r="M151" s="126">
        <f t="shared" si="36"/>
        <v>0</v>
      </c>
      <c r="N151" s="126">
        <f t="shared" si="37"/>
        <v>0</v>
      </c>
      <c r="O151" s="126">
        <f t="shared" si="38"/>
        <v>0</v>
      </c>
      <c r="P151" s="126">
        <f t="shared" si="32"/>
        <v>0</v>
      </c>
      <c r="Q151" s="126">
        <f t="shared" si="39"/>
        <v>0</v>
      </c>
      <c r="R151" s="127"/>
      <c r="S151" s="127"/>
    </row>
    <row r="152" spans="1:19">
      <c r="A152" s="128"/>
      <c r="B152" s="132"/>
      <c r="C152" s="130"/>
      <c r="D152" s="125"/>
      <c r="F152" s="123"/>
      <c r="G152" s="123"/>
      <c r="H152" s="126"/>
      <c r="I152" s="126"/>
      <c r="J152" s="134"/>
      <c r="K152" s="134"/>
      <c r="L152" s="134"/>
      <c r="M152" s="126"/>
      <c r="N152" s="134"/>
      <c r="O152" s="134"/>
      <c r="P152" s="134"/>
      <c r="Q152" s="126"/>
      <c r="R152" s="127"/>
      <c r="S152" s="127"/>
    </row>
    <row r="153" spans="1:19">
      <c r="A153" s="128"/>
      <c r="B153" s="132"/>
      <c r="C153" s="130"/>
      <c r="D153" s="125"/>
      <c r="F153" s="123"/>
      <c r="G153" s="123"/>
      <c r="H153" s="126"/>
      <c r="I153" s="126"/>
      <c r="J153" s="134"/>
      <c r="K153" s="134"/>
      <c r="L153" s="134"/>
      <c r="M153" s="126"/>
      <c r="N153" s="134"/>
      <c r="O153" s="134"/>
      <c r="P153" s="134"/>
      <c r="Q153" s="126"/>
      <c r="R153" s="127"/>
      <c r="S153" s="127"/>
    </row>
    <row r="154" spans="1:19">
      <c r="A154" s="128"/>
      <c r="B154" s="132"/>
      <c r="C154" s="130"/>
      <c r="D154" s="125"/>
      <c r="F154" s="123"/>
      <c r="G154" s="123"/>
      <c r="H154" s="126"/>
      <c r="I154" s="126"/>
      <c r="J154" s="134"/>
      <c r="K154" s="134"/>
      <c r="L154" s="134"/>
      <c r="M154" s="126"/>
      <c r="N154" s="134"/>
      <c r="O154" s="134"/>
      <c r="P154" s="134"/>
      <c r="Q154" s="126"/>
      <c r="S154" s="127"/>
    </row>
    <row r="155" spans="1:19">
      <c r="A155" s="131"/>
      <c r="B155" s="132"/>
      <c r="C155" s="130"/>
      <c r="D155" s="125"/>
      <c r="F155" s="123"/>
      <c r="G155" s="123"/>
      <c r="H155" s="124"/>
      <c r="I155" s="124"/>
      <c r="J155" s="126"/>
      <c r="K155" s="124"/>
      <c r="L155" s="124"/>
      <c r="M155" s="124"/>
      <c r="N155" s="124"/>
      <c r="O155" s="124"/>
      <c r="P155" s="124"/>
      <c r="Q155" s="124"/>
    </row>
    <row r="156" spans="1:19">
      <c r="A156" s="128"/>
      <c r="B156" s="132"/>
      <c r="C156" s="130"/>
      <c r="D156" s="125"/>
      <c r="F156" s="123"/>
      <c r="G156" s="123"/>
      <c r="H156" s="124"/>
      <c r="I156" s="124"/>
      <c r="J156" s="126"/>
      <c r="K156" s="124"/>
      <c r="L156" s="124"/>
      <c r="M156" s="124"/>
      <c r="N156" s="124"/>
      <c r="O156" s="124"/>
      <c r="P156" s="124"/>
      <c r="Q156" s="124"/>
    </row>
    <row r="157" spans="1:19">
      <c r="A157" s="128"/>
      <c r="B157" s="132"/>
      <c r="C157" s="130"/>
      <c r="D157" s="125"/>
      <c r="F157" s="123"/>
      <c r="G157" s="123"/>
      <c r="H157" s="124"/>
      <c r="I157" s="124"/>
      <c r="J157" s="126"/>
      <c r="K157" s="124"/>
      <c r="L157" s="124"/>
      <c r="M157" s="124"/>
      <c r="N157" s="124"/>
      <c r="O157" s="124"/>
      <c r="P157" s="124"/>
      <c r="Q157" s="124"/>
    </row>
    <row r="158" spans="1:19">
      <c r="A158" s="128"/>
      <c r="B158" s="132"/>
      <c r="C158" s="130"/>
      <c r="D158" s="125"/>
      <c r="F158" s="123"/>
      <c r="G158" s="123"/>
      <c r="H158" s="124"/>
      <c r="I158" s="124"/>
      <c r="J158" s="126"/>
      <c r="K158" s="124"/>
      <c r="L158" s="124"/>
      <c r="M158" s="124"/>
      <c r="N158" s="124"/>
      <c r="O158" s="124"/>
      <c r="P158" s="124"/>
      <c r="Q158" s="124"/>
    </row>
    <row r="159" spans="1:19">
      <c r="A159" s="128"/>
      <c r="B159" s="132"/>
      <c r="C159" s="130"/>
      <c r="D159" s="125"/>
      <c r="F159" s="123"/>
      <c r="G159" s="123"/>
      <c r="H159" s="124"/>
      <c r="I159" s="124"/>
      <c r="J159" s="126"/>
      <c r="K159" s="124"/>
      <c r="L159" s="124"/>
      <c r="M159" s="124"/>
      <c r="N159" s="124"/>
      <c r="O159" s="124"/>
      <c r="P159" s="124"/>
      <c r="Q159" s="124"/>
    </row>
    <row r="160" spans="1:19">
      <c r="A160" s="128"/>
      <c r="B160" s="132"/>
      <c r="C160" s="130"/>
      <c r="D160" s="125"/>
      <c r="F160" s="123"/>
      <c r="G160" s="123"/>
      <c r="H160" s="124"/>
      <c r="I160" s="124"/>
      <c r="J160" s="126"/>
      <c r="K160" s="124"/>
      <c r="L160" s="124"/>
      <c r="M160" s="124"/>
      <c r="N160" s="124"/>
      <c r="O160" s="124"/>
      <c r="P160" s="124"/>
      <c r="Q160" s="124"/>
    </row>
    <row r="161" spans="1:17">
      <c r="A161" s="128"/>
      <c r="B161" s="132"/>
      <c r="C161" s="130"/>
      <c r="D161" s="125"/>
      <c r="F161" s="123"/>
      <c r="G161" s="123"/>
      <c r="H161" s="124"/>
      <c r="I161" s="124"/>
      <c r="J161" s="126"/>
      <c r="K161" s="124"/>
      <c r="L161" s="124"/>
      <c r="M161" s="124"/>
      <c r="N161" s="124"/>
      <c r="O161" s="124"/>
      <c r="P161" s="124"/>
      <c r="Q161" s="124"/>
    </row>
    <row r="162" spans="1:17">
      <c r="A162" s="128"/>
      <c r="B162" s="132"/>
      <c r="C162" s="130"/>
      <c r="D162" s="125"/>
      <c r="F162" s="123"/>
      <c r="G162" s="123"/>
      <c r="H162" s="124"/>
      <c r="I162" s="124"/>
      <c r="J162" s="126"/>
      <c r="K162" s="124"/>
      <c r="L162" s="124"/>
      <c r="M162" s="124"/>
      <c r="N162" s="124"/>
      <c r="O162" s="124"/>
      <c r="P162" s="124"/>
      <c r="Q162" s="124"/>
    </row>
    <row r="163" spans="1:17">
      <c r="A163" s="128"/>
      <c r="B163" s="132"/>
      <c r="C163" s="130"/>
      <c r="D163" s="125"/>
      <c r="F163" s="123"/>
      <c r="G163" s="123"/>
      <c r="H163" s="124"/>
      <c r="I163" s="124"/>
      <c r="J163" s="126"/>
      <c r="K163" s="124"/>
      <c r="L163" s="124"/>
      <c r="M163" s="124"/>
      <c r="N163" s="124"/>
      <c r="O163" s="124"/>
      <c r="P163" s="124"/>
      <c r="Q163" s="124"/>
    </row>
    <row r="164" spans="1:17">
      <c r="A164" s="128"/>
      <c r="B164" s="132"/>
      <c r="C164" s="130"/>
      <c r="D164" s="125"/>
      <c r="F164" s="123"/>
      <c r="G164" s="123"/>
      <c r="H164" s="124"/>
      <c r="I164" s="124"/>
      <c r="J164" s="126"/>
      <c r="K164" s="124"/>
      <c r="L164" s="124"/>
      <c r="M164" s="124"/>
      <c r="N164" s="124"/>
      <c r="O164" s="124"/>
      <c r="P164" s="124"/>
      <c r="Q164" s="124"/>
    </row>
    <row r="165" spans="1:17">
      <c r="A165" s="128"/>
      <c r="B165" s="132"/>
      <c r="C165" s="130"/>
      <c r="D165" s="125"/>
      <c r="F165" s="123"/>
      <c r="G165" s="123"/>
      <c r="H165" s="124"/>
      <c r="I165" s="124"/>
      <c r="J165" s="126"/>
      <c r="K165" s="124"/>
      <c r="L165" s="124"/>
      <c r="M165" s="124"/>
      <c r="N165" s="124"/>
      <c r="O165" s="124"/>
      <c r="P165" s="124"/>
      <c r="Q165" s="124"/>
    </row>
    <row r="166" spans="1:17">
      <c r="A166" s="128"/>
      <c r="B166" s="132"/>
      <c r="C166" s="130"/>
      <c r="D166" s="125"/>
      <c r="F166" s="123"/>
      <c r="G166" s="123"/>
      <c r="H166" s="124"/>
      <c r="I166" s="124"/>
      <c r="J166" s="126"/>
      <c r="K166" s="124"/>
      <c r="L166" s="124"/>
      <c r="M166" s="124"/>
      <c r="N166" s="124"/>
      <c r="O166" s="124"/>
      <c r="P166" s="124"/>
      <c r="Q166" s="124"/>
    </row>
    <row r="167" spans="1:17">
      <c r="A167" s="128"/>
      <c r="B167" s="132"/>
      <c r="C167" s="130"/>
      <c r="D167" s="125"/>
      <c r="F167" s="123"/>
      <c r="G167" s="123"/>
      <c r="H167" s="124"/>
      <c r="I167" s="124"/>
      <c r="J167" s="126"/>
      <c r="K167" s="124"/>
      <c r="L167" s="124"/>
      <c r="M167" s="124"/>
      <c r="N167" s="124"/>
      <c r="O167" s="124"/>
      <c r="P167" s="124"/>
      <c r="Q167" s="124"/>
    </row>
    <row r="168" spans="1:17">
      <c r="A168" s="128"/>
      <c r="B168" s="132"/>
      <c r="C168" s="130"/>
      <c r="D168" s="125"/>
      <c r="F168" s="123"/>
      <c r="G168" s="123"/>
      <c r="H168" s="124"/>
      <c r="I168" s="124"/>
      <c r="J168" s="126"/>
      <c r="K168" s="124"/>
      <c r="L168" s="124"/>
      <c r="M168" s="124"/>
      <c r="N168" s="124"/>
      <c r="O168" s="124"/>
      <c r="P168" s="124"/>
      <c r="Q168" s="124"/>
    </row>
    <row r="169" spans="1:17">
      <c r="A169" s="128"/>
      <c r="B169" s="132"/>
      <c r="C169" s="130"/>
      <c r="D169" s="125"/>
      <c r="F169" s="123"/>
      <c r="G169" s="123"/>
      <c r="H169" s="124"/>
      <c r="I169" s="124"/>
      <c r="J169" s="126"/>
      <c r="K169" s="124"/>
      <c r="L169" s="124"/>
      <c r="M169" s="124"/>
      <c r="N169" s="124"/>
      <c r="O169" s="124"/>
      <c r="P169" s="124"/>
      <c r="Q169" s="124"/>
    </row>
    <row r="170" spans="1:17">
      <c r="A170" s="131"/>
      <c r="B170" s="132"/>
      <c r="C170" s="130"/>
      <c r="D170" s="125"/>
      <c r="F170" s="123"/>
      <c r="G170" s="123"/>
      <c r="H170" s="124"/>
      <c r="I170" s="124"/>
      <c r="J170" s="126"/>
      <c r="K170" s="124"/>
      <c r="L170" s="124"/>
      <c r="M170" s="124"/>
      <c r="N170" s="124"/>
      <c r="O170" s="124"/>
      <c r="P170" s="124"/>
      <c r="Q170" s="124"/>
    </row>
    <row r="171" spans="1:17">
      <c r="A171" s="128"/>
      <c r="B171" s="132"/>
      <c r="C171" s="130"/>
      <c r="D171" s="125"/>
      <c r="F171" s="123"/>
      <c r="G171" s="123"/>
      <c r="H171" s="124"/>
      <c r="I171" s="124"/>
      <c r="J171" s="126"/>
      <c r="K171" s="124"/>
      <c r="L171" s="124"/>
      <c r="M171" s="124"/>
      <c r="N171" s="124"/>
      <c r="O171" s="124"/>
      <c r="P171" s="124"/>
      <c r="Q171" s="124"/>
    </row>
    <row r="172" spans="1:17">
      <c r="A172" s="128"/>
      <c r="B172" s="132"/>
      <c r="C172" s="130"/>
      <c r="D172" s="125"/>
      <c r="F172" s="123"/>
      <c r="G172" s="123"/>
      <c r="H172" s="124"/>
      <c r="I172" s="124"/>
      <c r="J172" s="126"/>
      <c r="K172" s="124"/>
      <c r="L172" s="124"/>
      <c r="M172" s="124"/>
      <c r="N172" s="124"/>
      <c r="O172" s="124"/>
      <c r="P172" s="124"/>
      <c r="Q172" s="124"/>
    </row>
    <row r="173" spans="1:17">
      <c r="A173" s="128"/>
      <c r="B173" s="132"/>
      <c r="C173" s="130"/>
      <c r="D173" s="125"/>
      <c r="F173" s="123"/>
      <c r="G173" s="123"/>
      <c r="H173" s="124"/>
      <c r="I173" s="124"/>
      <c r="J173" s="126"/>
      <c r="K173" s="124"/>
      <c r="L173" s="124"/>
      <c r="M173" s="124"/>
      <c r="N173" s="124"/>
      <c r="O173" s="124"/>
      <c r="P173" s="124"/>
      <c r="Q173" s="124"/>
    </row>
    <row r="174" spans="1:17">
      <c r="A174" s="128"/>
      <c r="B174" s="132"/>
      <c r="C174" s="130"/>
      <c r="D174" s="125"/>
      <c r="F174" s="123"/>
      <c r="G174" s="123"/>
      <c r="H174" s="124"/>
      <c r="I174" s="124"/>
      <c r="J174" s="126"/>
      <c r="K174" s="124"/>
      <c r="L174" s="124"/>
      <c r="M174" s="124"/>
      <c r="N174" s="124"/>
      <c r="O174" s="124"/>
      <c r="P174" s="124"/>
      <c r="Q174" s="124"/>
    </row>
    <row r="175" spans="1:17">
      <c r="A175" s="128"/>
      <c r="B175" s="132"/>
      <c r="C175" s="130"/>
      <c r="D175" s="125"/>
      <c r="F175" s="123"/>
      <c r="G175" s="123"/>
      <c r="H175" s="124"/>
      <c r="I175" s="124"/>
      <c r="J175" s="126"/>
      <c r="K175" s="124"/>
      <c r="L175" s="124"/>
      <c r="M175" s="124"/>
      <c r="N175" s="124"/>
      <c r="O175" s="124"/>
      <c r="P175" s="124"/>
      <c r="Q175" s="124"/>
    </row>
    <row r="176" spans="1:17">
      <c r="A176" s="131"/>
      <c r="B176" s="132"/>
      <c r="C176" s="130"/>
      <c r="D176" s="125"/>
      <c r="F176" s="123"/>
      <c r="G176" s="123"/>
      <c r="H176" s="124"/>
      <c r="I176" s="124"/>
      <c r="J176" s="126"/>
      <c r="K176" s="124"/>
      <c r="L176" s="124"/>
      <c r="M176" s="124"/>
      <c r="N176" s="124"/>
      <c r="O176" s="124"/>
      <c r="P176" s="124"/>
      <c r="Q176" s="124"/>
    </row>
    <row r="177" spans="1:17">
      <c r="A177" s="128"/>
      <c r="B177" s="132"/>
      <c r="C177" s="130"/>
      <c r="D177" s="125"/>
      <c r="F177" s="123"/>
      <c r="G177" s="123"/>
      <c r="H177" s="124"/>
      <c r="I177" s="124"/>
      <c r="J177" s="126"/>
      <c r="K177" s="124"/>
      <c r="L177" s="124"/>
      <c r="M177" s="124"/>
      <c r="N177" s="124"/>
      <c r="O177" s="124"/>
      <c r="P177" s="124"/>
      <c r="Q177" s="124"/>
    </row>
    <row r="178" spans="1:17">
      <c r="A178" s="128"/>
      <c r="B178" s="132"/>
      <c r="C178" s="130"/>
      <c r="D178" s="125"/>
      <c r="F178" s="123"/>
      <c r="G178" s="123"/>
      <c r="H178" s="124"/>
      <c r="I178" s="124"/>
      <c r="J178" s="126"/>
      <c r="K178" s="124"/>
      <c r="L178" s="124"/>
      <c r="M178" s="124"/>
      <c r="N178" s="124"/>
      <c r="O178" s="124"/>
      <c r="P178" s="124"/>
      <c r="Q178" s="124"/>
    </row>
    <row r="179" spans="1:17">
      <c r="A179" s="128"/>
      <c r="B179" s="132"/>
      <c r="C179" s="130"/>
      <c r="D179" s="125"/>
      <c r="F179" s="123"/>
      <c r="G179" s="123"/>
      <c r="H179" s="124"/>
      <c r="I179" s="124"/>
      <c r="J179" s="126"/>
      <c r="K179" s="124"/>
      <c r="L179" s="124"/>
      <c r="M179" s="124"/>
      <c r="N179" s="124"/>
      <c r="O179" s="124"/>
      <c r="P179" s="124"/>
      <c r="Q179" s="124"/>
    </row>
    <row r="180" spans="1:17">
      <c r="A180" s="128"/>
      <c r="B180" s="132"/>
      <c r="C180" s="130"/>
      <c r="D180" s="125"/>
      <c r="F180" s="123"/>
      <c r="G180" s="123"/>
      <c r="H180" s="124"/>
      <c r="I180" s="124"/>
      <c r="J180" s="126"/>
      <c r="K180" s="124"/>
      <c r="L180" s="124"/>
      <c r="M180" s="124"/>
      <c r="N180" s="124"/>
      <c r="O180" s="124"/>
      <c r="P180" s="124"/>
      <c r="Q180" s="124"/>
    </row>
    <row r="181" spans="1:17">
      <c r="A181" s="128"/>
      <c r="B181" s="132"/>
      <c r="C181" s="130"/>
      <c r="D181" s="125"/>
      <c r="F181" s="123"/>
      <c r="G181" s="123"/>
      <c r="H181" s="124"/>
      <c r="I181" s="124"/>
      <c r="J181" s="126"/>
      <c r="K181" s="124"/>
      <c r="L181" s="124"/>
      <c r="M181" s="124"/>
      <c r="N181" s="124"/>
      <c r="O181" s="124"/>
      <c r="P181" s="124"/>
      <c r="Q181" s="124"/>
    </row>
    <row r="182" spans="1:17">
      <c r="A182" s="128"/>
      <c r="B182" s="132"/>
      <c r="C182" s="130"/>
      <c r="D182" s="125"/>
      <c r="F182" s="123"/>
      <c r="G182" s="123"/>
      <c r="H182" s="124"/>
      <c r="I182" s="124"/>
      <c r="J182" s="126"/>
      <c r="K182" s="124"/>
      <c r="L182" s="124"/>
      <c r="M182" s="124"/>
      <c r="N182" s="124"/>
      <c r="O182" s="124"/>
      <c r="P182" s="124"/>
      <c r="Q182" s="124"/>
    </row>
    <row r="183" spans="1:17">
      <c r="A183" s="123"/>
      <c r="B183" s="124"/>
      <c r="C183" s="124"/>
      <c r="D183" s="125"/>
      <c r="F183" s="123"/>
      <c r="G183" s="123"/>
      <c r="H183" s="124"/>
      <c r="I183" s="124"/>
      <c r="J183" s="126"/>
      <c r="K183" s="124"/>
      <c r="L183" s="124"/>
      <c r="M183" s="124"/>
      <c r="N183" s="124"/>
      <c r="O183" s="124"/>
      <c r="P183" s="124"/>
      <c r="Q183" s="124"/>
    </row>
    <row r="184" spans="1:17">
      <c r="A184" s="123"/>
      <c r="B184" s="124"/>
      <c r="C184" s="124"/>
      <c r="D184" s="125"/>
      <c r="F184" s="123"/>
      <c r="G184" s="123"/>
      <c r="H184" s="124"/>
      <c r="I184" s="124"/>
      <c r="J184" s="126"/>
      <c r="K184" s="124"/>
      <c r="L184" s="124"/>
      <c r="M184" s="124"/>
      <c r="N184" s="124"/>
      <c r="O184" s="124"/>
      <c r="P184" s="124"/>
      <c r="Q184" s="124"/>
    </row>
    <row r="185" spans="1:17">
      <c r="A185" s="123"/>
      <c r="B185" s="124"/>
      <c r="C185" s="124"/>
      <c r="D185" s="125"/>
      <c r="F185" s="123"/>
      <c r="G185" s="123"/>
      <c r="H185" s="124"/>
      <c r="I185" s="124"/>
      <c r="J185" s="126"/>
      <c r="K185" s="124"/>
      <c r="L185" s="124"/>
      <c r="M185" s="124"/>
      <c r="N185" s="124"/>
      <c r="O185" s="124"/>
      <c r="P185" s="124"/>
      <c r="Q185" s="124"/>
    </row>
    <row r="186" spans="1:17">
      <c r="A186" s="123"/>
      <c r="B186" s="124"/>
      <c r="C186" s="124"/>
      <c r="D186" s="125"/>
      <c r="F186" s="123"/>
      <c r="G186" s="123"/>
      <c r="H186" s="124"/>
      <c r="I186" s="124"/>
      <c r="J186" s="126"/>
      <c r="K186" s="124"/>
      <c r="L186" s="124"/>
      <c r="M186" s="124"/>
      <c r="N186" s="124"/>
      <c r="O186" s="124"/>
      <c r="P186" s="124"/>
      <c r="Q186" s="124"/>
    </row>
    <row r="187" spans="1:17">
      <c r="A187" s="123"/>
      <c r="B187" s="124"/>
      <c r="C187" s="124"/>
      <c r="D187" s="125"/>
      <c r="F187" s="135"/>
      <c r="G187" s="135"/>
      <c r="H187" s="136"/>
      <c r="I187" s="136"/>
      <c r="J187" s="137"/>
      <c r="K187" s="136"/>
      <c r="L187" s="136"/>
      <c r="M187" s="136"/>
      <c r="N187" s="136"/>
      <c r="O187" s="136"/>
      <c r="P187" s="136"/>
      <c r="Q187" s="136"/>
    </row>
    <row r="188" spans="1:17">
      <c r="A188" s="138"/>
      <c r="B188" s="124"/>
      <c r="C188" s="124"/>
      <c r="D188" s="139"/>
      <c r="F188" s="135"/>
      <c r="G188" s="135"/>
      <c r="H188" s="136"/>
      <c r="I188" s="136"/>
      <c r="J188" s="137"/>
      <c r="K188" s="136"/>
      <c r="L188" s="136"/>
      <c r="M188" s="136"/>
      <c r="N188" s="136"/>
      <c r="O188" s="136"/>
      <c r="P188" s="136"/>
      <c r="Q188" s="136"/>
    </row>
    <row r="189" spans="1:17">
      <c r="A189" s="138"/>
      <c r="B189" s="384" t="s">
        <v>232</v>
      </c>
      <c r="C189" s="384"/>
      <c r="D189" s="140">
        <f>SUM(D4:D183)</f>
        <v>6.1532008992306082</v>
      </c>
      <c r="F189" s="135"/>
      <c r="G189" s="135"/>
      <c r="H189" s="136"/>
      <c r="I189" s="136"/>
      <c r="J189" s="137"/>
      <c r="K189" s="136"/>
      <c r="L189" s="136"/>
      <c r="M189" s="136"/>
      <c r="N189" s="136"/>
      <c r="O189" s="136"/>
      <c r="P189" s="136"/>
      <c r="Q189" s="136"/>
    </row>
    <row r="190" spans="1:17">
      <c r="F190" s="135"/>
      <c r="G190" s="135"/>
      <c r="H190" s="136"/>
      <c r="I190" s="136"/>
      <c r="J190" s="137"/>
      <c r="K190" s="136"/>
      <c r="L190" s="136"/>
      <c r="M190" s="136"/>
      <c r="N190" s="136"/>
      <c r="O190" s="136"/>
      <c r="P190" s="136"/>
      <c r="Q190" s="136"/>
    </row>
    <row r="192" spans="1:17">
      <c r="D192" s="141"/>
      <c r="F192" s="142" t="s">
        <v>232</v>
      </c>
      <c r="G192" s="143"/>
      <c r="H192" s="144">
        <f>SUM(H4:H185)</f>
        <v>0.10429299999999998</v>
      </c>
      <c r="I192" s="144">
        <f>SUM(I4:I185)</f>
        <v>8.9389999999999983E-2</v>
      </c>
      <c r="J192" s="144">
        <f>SUM(J4:J185)</f>
        <v>0.11839210993749999</v>
      </c>
      <c r="K192" s="145">
        <f>SUM(K4:K191)</f>
        <v>1.4099109937500005E-2</v>
      </c>
      <c r="L192" s="145">
        <f>SUM(L4:L191)</f>
        <v>0.104293</v>
      </c>
      <c r="M192" s="145"/>
      <c r="N192" s="145">
        <f>SUM(N4:N191)</f>
        <v>0.11839258550000001</v>
      </c>
      <c r="O192" s="145">
        <f>SUM(O4:O191)</f>
        <v>2.9002585499999997E-2</v>
      </c>
      <c r="P192" s="145">
        <f>SUM(P4:P191)</f>
        <v>8.9389999999999983E-2</v>
      </c>
      <c r="Q192" s="145"/>
    </row>
    <row r="193" spans="6:15" ht="13.5" thickBot="1"/>
    <row r="194" spans="6:15" ht="13.5" thickBot="1">
      <c r="F194" s="146"/>
      <c r="G194" s="147"/>
      <c r="H194" s="148" t="s">
        <v>222</v>
      </c>
      <c r="I194" s="148"/>
      <c r="J194" s="148" t="s">
        <v>233</v>
      </c>
      <c r="K194" s="149" t="s">
        <v>221</v>
      </c>
      <c r="N194" s="110"/>
      <c r="O194" s="110"/>
    </row>
    <row r="195" spans="6:15">
      <c r="F195" s="146"/>
      <c r="G195" s="151" t="s">
        <v>234</v>
      </c>
      <c r="H195" s="152">
        <f>+SUM(H4:H122)</f>
        <v>0.10429299999999998</v>
      </c>
      <c r="I195" s="152">
        <f>+SUM(I4:I122)</f>
        <v>8.9389999999999983E-2</v>
      </c>
      <c r="J195" s="152">
        <f>+H195/100*113.51875</f>
        <v>0.11839210993749998</v>
      </c>
      <c r="K195" s="153">
        <f>+J195-H195</f>
        <v>1.4099109937499993E-2</v>
      </c>
      <c r="L195" s="165">
        <f>+I195/100*132.445</f>
        <v>0.11839258549999998</v>
      </c>
      <c r="M195" s="108" t="s">
        <v>249</v>
      </c>
      <c r="N195" s="150">
        <f>+L195-N192</f>
        <v>0</v>
      </c>
      <c r="O195" s="110"/>
    </row>
    <row r="196" spans="6:15" ht="13.5" thickBot="1">
      <c r="F196" s="146"/>
      <c r="G196" s="154" t="s">
        <v>235</v>
      </c>
      <c r="H196" s="155">
        <f>+SUM(H123:H148)</f>
        <v>0</v>
      </c>
      <c r="I196" s="155">
        <f>+SUM(I123:I148)</f>
        <v>0</v>
      </c>
      <c r="J196" s="155">
        <f>+H196/100*113.51875</f>
        <v>0</v>
      </c>
      <c r="K196" s="156">
        <f>+J196-H196</f>
        <v>0</v>
      </c>
      <c r="L196" s="127">
        <f>+I196/100*132.445</f>
        <v>0</v>
      </c>
    </row>
    <row r="197" spans="6:15">
      <c r="F197" s="146"/>
      <c r="G197" s="157"/>
      <c r="H197" s="158"/>
      <c r="I197" s="157"/>
      <c r="J197" s="159"/>
      <c r="K197" s="157"/>
    </row>
    <row r="198" spans="6:15">
      <c r="F198" s="146"/>
      <c r="G198" s="157"/>
      <c r="H198" s="158"/>
      <c r="I198" s="157"/>
      <c r="J198" s="159"/>
      <c r="K198" s="157"/>
    </row>
    <row r="199" spans="6:15">
      <c r="F199" s="146"/>
      <c r="G199" s="157"/>
      <c r="H199" s="158"/>
      <c r="I199" s="158"/>
      <c r="J199" s="159"/>
      <c r="K199" s="157"/>
    </row>
    <row r="200" spans="6:15">
      <c r="F200" s="146"/>
      <c r="G200" s="157"/>
      <c r="H200" s="158"/>
      <c r="I200" s="157"/>
      <c r="J200" s="159"/>
      <c r="K200" s="157"/>
    </row>
    <row r="201" spans="6:15">
      <c r="F201" s="146"/>
      <c r="G201" s="157"/>
      <c r="H201" s="160"/>
      <c r="I201" s="160"/>
      <c r="J201" s="159"/>
      <c r="K201" s="157"/>
    </row>
    <row r="202" spans="6:15">
      <c r="F202" s="146"/>
      <c r="G202" s="157"/>
      <c r="H202" s="160"/>
      <c r="I202" s="157"/>
      <c r="J202" s="159"/>
      <c r="K202" s="157"/>
    </row>
    <row r="203" spans="6:15">
      <c r="F203" s="146"/>
      <c r="G203" s="157"/>
      <c r="H203" s="157"/>
      <c r="I203" s="157"/>
      <c r="J203" s="159"/>
      <c r="K203" s="157"/>
    </row>
    <row r="204" spans="6:15">
      <c r="F204" s="146"/>
      <c r="G204" s="157"/>
      <c r="H204" s="161"/>
      <c r="I204" s="159"/>
      <c r="J204" s="159"/>
      <c r="K204" s="157"/>
    </row>
    <row r="205" spans="6:15">
      <c r="F205" s="146"/>
      <c r="G205" s="157"/>
      <c r="H205" s="162"/>
      <c r="I205" s="163"/>
      <c r="J205" s="159"/>
      <c r="K205" s="157"/>
    </row>
    <row r="206" spans="6:15">
      <c r="F206" s="146"/>
      <c r="G206" s="157"/>
      <c r="H206" s="157"/>
      <c r="I206" s="157"/>
      <c r="J206" s="159"/>
      <c r="K206" s="157"/>
    </row>
  </sheetData>
  <mergeCells count="2">
    <mergeCell ref="A1:D1"/>
    <mergeCell ref="B189:C189"/>
  </mergeCells>
  <phoneticPr fontId="16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O75"/>
  <sheetViews>
    <sheetView topLeftCell="C1" zoomScale="85" zoomScaleNormal="85" workbookViewId="0">
      <selection activeCell="C1" sqref="C1:I1"/>
    </sheetView>
  </sheetViews>
  <sheetFormatPr defaultRowHeight="15"/>
  <cols>
    <col min="1" max="1" width="5.85546875" hidden="1" customWidth="1"/>
    <col min="2" max="2" width="18.5703125" hidden="1" customWidth="1"/>
    <col min="3" max="3" width="7.140625" customWidth="1"/>
    <col min="4" max="4" width="13.42578125" bestFit="1" customWidth="1"/>
    <col min="5" max="5" width="86.28515625" bestFit="1" customWidth="1"/>
    <col min="6" max="6" width="28" bestFit="1" customWidth="1"/>
    <col min="7" max="7" width="10.85546875" bestFit="1" customWidth="1"/>
    <col min="8" max="8" width="12.7109375" bestFit="1" customWidth="1"/>
    <col min="9" max="9" width="8.85546875" bestFit="1" customWidth="1"/>
    <col min="15" max="15" width="4.7109375" bestFit="1" customWidth="1"/>
  </cols>
  <sheetData>
    <row r="1" spans="1:15" ht="18.75">
      <c r="C1" s="368" t="s">
        <v>321</v>
      </c>
      <c r="D1" s="368"/>
      <c r="E1" s="368"/>
      <c r="F1" s="368"/>
      <c r="G1" s="368"/>
      <c r="H1" s="368"/>
      <c r="I1" s="368"/>
    </row>
    <row r="2" spans="1:15" ht="19.5" thickBot="1">
      <c r="C2" s="368" t="s">
        <v>121</v>
      </c>
      <c r="D2" s="368"/>
      <c r="E2" s="368"/>
      <c r="F2" s="368"/>
      <c r="G2" s="368"/>
      <c r="H2" s="368"/>
      <c r="I2" s="368"/>
      <c r="J2" s="1"/>
    </row>
    <row r="3" spans="1:15" ht="30.75" thickBot="1">
      <c r="C3" s="61" t="s">
        <v>0</v>
      </c>
      <c r="D3" s="61" t="s">
        <v>1</v>
      </c>
      <c r="E3" s="29" t="s">
        <v>2</v>
      </c>
      <c r="F3" s="29" t="s">
        <v>205</v>
      </c>
      <c r="G3" s="29" t="s">
        <v>3</v>
      </c>
      <c r="H3" s="62" t="s">
        <v>66</v>
      </c>
      <c r="I3" s="63" t="s">
        <v>4</v>
      </c>
    </row>
    <row r="4" spans="1:15" ht="15.75">
      <c r="C4" s="72" t="s">
        <v>69</v>
      </c>
      <c r="D4" s="49"/>
      <c r="E4" s="52" t="s">
        <v>67</v>
      </c>
      <c r="F4" s="49"/>
      <c r="G4" s="49"/>
      <c r="H4" s="56"/>
      <c r="I4" s="38"/>
    </row>
    <row r="5" spans="1:15" ht="15.75">
      <c r="C5" s="46"/>
      <c r="D5" s="49"/>
      <c r="E5" s="52" t="s">
        <v>68</v>
      </c>
      <c r="F5" s="49"/>
      <c r="G5" s="49"/>
      <c r="H5" s="56"/>
      <c r="I5" s="38"/>
    </row>
    <row r="6" spans="1:15" ht="15.75">
      <c r="A6" t="s">
        <v>236</v>
      </c>
      <c r="B6" t="s">
        <v>483</v>
      </c>
      <c r="C6" s="47">
        <v>1</v>
      </c>
      <c r="D6" s="51" t="s">
        <v>5</v>
      </c>
      <c r="E6" s="51" t="s">
        <v>251</v>
      </c>
      <c r="F6" s="51" t="s">
        <v>301</v>
      </c>
      <c r="G6" s="55">
        <v>1642187</v>
      </c>
      <c r="H6" s="57">
        <v>4639.9993690000001</v>
      </c>
      <c r="I6" s="39">
        <v>8.6199999999999999E-2</v>
      </c>
      <c r="L6" s="168"/>
      <c r="N6" s="170"/>
      <c r="O6" s="168"/>
    </row>
    <row r="7" spans="1:15" ht="15.75">
      <c r="A7" t="s">
        <v>236</v>
      </c>
      <c r="B7" t="s">
        <v>458</v>
      </c>
      <c r="C7" s="47">
        <v>2</v>
      </c>
      <c r="D7" s="51" t="s">
        <v>6</v>
      </c>
      <c r="E7" s="51" t="s">
        <v>252</v>
      </c>
      <c r="F7" s="51" t="s">
        <v>302</v>
      </c>
      <c r="G7" s="55">
        <v>500111</v>
      </c>
      <c r="H7" s="57">
        <v>4028.3941049999999</v>
      </c>
      <c r="I7" s="39">
        <v>7.4800000000000005E-2</v>
      </c>
      <c r="L7" s="168"/>
      <c r="N7" s="170"/>
      <c r="O7" s="168"/>
    </row>
    <row r="8" spans="1:15" ht="15.75">
      <c r="A8" t="s">
        <v>236</v>
      </c>
      <c r="B8" t="s">
        <v>480</v>
      </c>
      <c r="C8" s="47">
        <v>3</v>
      </c>
      <c r="D8" s="51" t="s">
        <v>8</v>
      </c>
      <c r="E8" s="51" t="s">
        <v>253</v>
      </c>
      <c r="F8" s="51" t="s">
        <v>303</v>
      </c>
      <c r="G8" s="55">
        <v>348854</v>
      </c>
      <c r="H8" s="57">
        <v>3663.6647079999998</v>
      </c>
      <c r="I8" s="39">
        <v>6.8099999999999994E-2</v>
      </c>
      <c r="L8" s="168"/>
      <c r="N8" s="170"/>
      <c r="O8" s="168"/>
    </row>
    <row r="9" spans="1:15" ht="15.75">
      <c r="A9" t="s">
        <v>236</v>
      </c>
      <c r="B9" t="s">
        <v>457</v>
      </c>
      <c r="C9" s="47">
        <v>4</v>
      </c>
      <c r="D9" s="51" t="s">
        <v>9</v>
      </c>
      <c r="E9" s="51" t="s">
        <v>254</v>
      </c>
      <c r="F9" s="51" t="s">
        <v>304</v>
      </c>
      <c r="G9" s="55">
        <v>465560</v>
      </c>
      <c r="H9" s="57">
        <v>3549.1966600000001</v>
      </c>
      <c r="I9" s="39">
        <v>6.59E-2</v>
      </c>
      <c r="L9" s="168"/>
      <c r="N9" s="170"/>
      <c r="O9" s="168"/>
    </row>
    <row r="10" spans="1:15" ht="15.75">
      <c r="A10" t="s">
        <v>236</v>
      </c>
      <c r="B10" t="s">
        <v>470</v>
      </c>
      <c r="C10" s="47">
        <v>5</v>
      </c>
      <c r="D10" s="51" t="s">
        <v>10</v>
      </c>
      <c r="E10" s="51" t="s">
        <v>255</v>
      </c>
      <c r="F10" s="51" t="s">
        <v>303</v>
      </c>
      <c r="G10" s="55">
        <v>549456</v>
      </c>
      <c r="H10" s="57">
        <v>3484.6499520000002</v>
      </c>
      <c r="I10" s="39">
        <v>6.4699999999999994E-2</v>
      </c>
      <c r="L10" s="168"/>
      <c r="N10" s="170"/>
      <c r="O10" s="168"/>
    </row>
    <row r="11" spans="1:15" ht="15.75">
      <c r="A11" t="s">
        <v>236</v>
      </c>
      <c r="B11" t="s">
        <v>460</v>
      </c>
      <c r="C11" s="47">
        <v>6</v>
      </c>
      <c r="D11" s="51" t="s">
        <v>7</v>
      </c>
      <c r="E11" s="51" t="s">
        <v>256</v>
      </c>
      <c r="F11" s="51" t="s">
        <v>305</v>
      </c>
      <c r="G11" s="55">
        <v>145918</v>
      </c>
      <c r="H11" s="57">
        <v>3448.04234</v>
      </c>
      <c r="I11" s="39">
        <v>6.4100000000000004E-2</v>
      </c>
      <c r="L11" s="168"/>
      <c r="N11" s="170"/>
      <c r="O11" s="168"/>
    </row>
    <row r="12" spans="1:15" ht="15.75">
      <c r="A12" t="s">
        <v>236</v>
      </c>
      <c r="B12" t="s">
        <v>463</v>
      </c>
      <c r="C12" s="47">
        <v>7</v>
      </c>
      <c r="D12" s="51" t="s">
        <v>11</v>
      </c>
      <c r="E12" s="51" t="s">
        <v>257</v>
      </c>
      <c r="F12" s="51" t="s">
        <v>306</v>
      </c>
      <c r="G12" s="55">
        <v>163200</v>
      </c>
      <c r="H12" s="57">
        <v>2655.0192000000002</v>
      </c>
      <c r="I12" s="39">
        <v>4.9299999999999997E-2</v>
      </c>
      <c r="L12" s="168"/>
      <c r="N12" s="170"/>
      <c r="O12" s="168"/>
    </row>
    <row r="13" spans="1:15" ht="15.75">
      <c r="A13" t="s">
        <v>236</v>
      </c>
      <c r="B13" t="s">
        <v>497</v>
      </c>
      <c r="C13" s="47">
        <v>8</v>
      </c>
      <c r="D13" s="51" t="s">
        <v>12</v>
      </c>
      <c r="E13" s="51" t="s">
        <v>258</v>
      </c>
      <c r="F13" s="51" t="s">
        <v>305</v>
      </c>
      <c r="G13" s="55">
        <v>154126</v>
      </c>
      <c r="H13" s="57">
        <v>2027.5275300000001</v>
      </c>
      <c r="I13" s="39">
        <v>3.7699999999999997E-2</v>
      </c>
      <c r="L13" s="168"/>
      <c r="N13" s="170"/>
      <c r="O13" s="168"/>
    </row>
    <row r="14" spans="1:15" ht="15.75">
      <c r="A14" t="s">
        <v>236</v>
      </c>
      <c r="B14" t="s">
        <v>467</v>
      </c>
      <c r="C14" s="47">
        <v>9</v>
      </c>
      <c r="D14" s="51" t="s">
        <v>14</v>
      </c>
      <c r="E14" s="51" t="s">
        <v>259</v>
      </c>
      <c r="F14" s="51" t="s">
        <v>301</v>
      </c>
      <c r="G14" s="55">
        <v>310798</v>
      </c>
      <c r="H14" s="57">
        <v>1698.821868</v>
      </c>
      <c r="I14" s="39">
        <v>3.1600000000000003E-2</v>
      </c>
      <c r="L14" s="168"/>
      <c r="N14" s="170"/>
      <c r="O14" s="168"/>
    </row>
    <row r="15" spans="1:15" ht="15.75">
      <c r="A15" t="s">
        <v>236</v>
      </c>
      <c r="B15" t="s">
        <v>475</v>
      </c>
      <c r="C15" s="47">
        <v>10</v>
      </c>
      <c r="D15" s="51" t="s">
        <v>13</v>
      </c>
      <c r="E15" s="51" t="s">
        <v>260</v>
      </c>
      <c r="F15" s="51" t="s">
        <v>303</v>
      </c>
      <c r="G15" s="55">
        <v>78010</v>
      </c>
      <c r="H15" s="57">
        <v>1646.206025</v>
      </c>
      <c r="I15" s="39">
        <v>3.0600000000000002E-2</v>
      </c>
      <c r="L15" s="168"/>
      <c r="N15" s="170"/>
      <c r="O15" s="168"/>
    </row>
    <row r="16" spans="1:15" ht="15.75">
      <c r="A16" t="s">
        <v>236</v>
      </c>
      <c r="B16" t="s">
        <v>488</v>
      </c>
      <c r="C16" s="47">
        <v>11</v>
      </c>
      <c r="D16" s="51" t="s">
        <v>15</v>
      </c>
      <c r="E16" s="51" t="s">
        <v>261</v>
      </c>
      <c r="F16" s="51" t="s">
        <v>307</v>
      </c>
      <c r="G16" s="55">
        <v>535478</v>
      </c>
      <c r="H16" s="57">
        <v>1437.7584300000001</v>
      </c>
      <c r="I16" s="39">
        <v>2.6699999999999998E-2</v>
      </c>
      <c r="L16" s="168"/>
      <c r="N16" s="170"/>
      <c r="O16" s="168"/>
    </row>
    <row r="17" spans="1:15" ht="15.75">
      <c r="A17" t="s">
        <v>236</v>
      </c>
      <c r="B17" t="s">
        <v>484</v>
      </c>
      <c r="C17" s="47">
        <v>12</v>
      </c>
      <c r="D17" s="51" t="s">
        <v>16</v>
      </c>
      <c r="E17" s="51" t="s">
        <v>262</v>
      </c>
      <c r="F17" s="51" t="s">
        <v>308</v>
      </c>
      <c r="G17" s="55">
        <v>534986</v>
      </c>
      <c r="H17" s="57">
        <v>1362.876835</v>
      </c>
      <c r="I17" s="39">
        <v>2.53E-2</v>
      </c>
      <c r="L17" s="168"/>
      <c r="N17" s="170"/>
      <c r="O17" s="168"/>
    </row>
    <row r="18" spans="1:15" ht="15.75">
      <c r="A18" t="s">
        <v>236</v>
      </c>
      <c r="B18" t="s">
        <v>481</v>
      </c>
      <c r="C18" s="47">
        <v>13</v>
      </c>
      <c r="D18" s="51" t="s">
        <v>17</v>
      </c>
      <c r="E18" s="51" t="s">
        <v>263</v>
      </c>
      <c r="F18" s="51" t="s">
        <v>308</v>
      </c>
      <c r="G18" s="55">
        <v>138514</v>
      </c>
      <c r="H18" s="57">
        <v>1225.0870729999999</v>
      </c>
      <c r="I18" s="39">
        <v>2.2799999999999997E-2</v>
      </c>
      <c r="L18" s="168"/>
      <c r="N18" s="170"/>
      <c r="O18" s="168"/>
    </row>
    <row r="19" spans="1:15" ht="15.75">
      <c r="A19" t="s">
        <v>236</v>
      </c>
      <c r="B19" t="s">
        <v>495</v>
      </c>
      <c r="C19" s="47">
        <v>14</v>
      </c>
      <c r="D19" s="51" t="s">
        <v>18</v>
      </c>
      <c r="E19" s="51" t="s">
        <v>264</v>
      </c>
      <c r="F19" s="51" t="s">
        <v>309</v>
      </c>
      <c r="G19" s="55">
        <v>362071</v>
      </c>
      <c r="H19" s="57">
        <v>976.32445199999995</v>
      </c>
      <c r="I19" s="39">
        <v>1.8100000000000002E-2</v>
      </c>
      <c r="L19" s="168"/>
      <c r="N19" s="170"/>
      <c r="O19" s="168"/>
    </row>
    <row r="20" spans="1:15" ht="15.75">
      <c r="A20" t="s">
        <v>236</v>
      </c>
      <c r="B20" t="s">
        <v>490</v>
      </c>
      <c r="C20" s="47">
        <v>15</v>
      </c>
      <c r="D20" s="51" t="s">
        <v>19</v>
      </c>
      <c r="E20" s="51" t="s">
        <v>265</v>
      </c>
      <c r="F20" s="51" t="s">
        <v>303</v>
      </c>
      <c r="G20" s="55">
        <v>78645</v>
      </c>
      <c r="H20" s="57">
        <v>930.05577000000005</v>
      </c>
      <c r="I20" s="39">
        <v>1.7299999999999999E-2</v>
      </c>
      <c r="L20" s="168"/>
      <c r="N20" s="170"/>
      <c r="O20" s="168"/>
    </row>
    <row r="21" spans="1:15" ht="15.75">
      <c r="A21" t="s">
        <v>236</v>
      </c>
      <c r="B21" t="s">
        <v>478</v>
      </c>
      <c r="C21" s="47">
        <v>16</v>
      </c>
      <c r="D21" s="51" t="s">
        <v>20</v>
      </c>
      <c r="E21" s="51" t="s">
        <v>266</v>
      </c>
      <c r="F21" s="51" t="s">
        <v>310</v>
      </c>
      <c r="G21" s="55">
        <v>201758</v>
      </c>
      <c r="H21" s="57">
        <v>791.29487600000004</v>
      </c>
      <c r="I21" s="39">
        <v>1.47E-2</v>
      </c>
      <c r="L21" s="168"/>
      <c r="N21" s="170"/>
      <c r="O21" s="168"/>
    </row>
    <row r="22" spans="1:15" ht="15.75">
      <c r="A22" t="s">
        <v>236</v>
      </c>
      <c r="B22" t="s">
        <v>472</v>
      </c>
      <c r="C22" s="47">
        <v>17</v>
      </c>
      <c r="D22" s="51" t="s">
        <v>21</v>
      </c>
      <c r="E22" s="51" t="s">
        <v>267</v>
      </c>
      <c r="F22" s="51" t="s">
        <v>311</v>
      </c>
      <c r="G22" s="55">
        <v>113719</v>
      </c>
      <c r="H22" s="57">
        <v>789.38043900000002</v>
      </c>
      <c r="I22" s="39">
        <v>1.47E-2</v>
      </c>
      <c r="L22" s="168"/>
      <c r="N22" s="170"/>
      <c r="O22" s="168"/>
    </row>
    <row r="23" spans="1:15" ht="15.75">
      <c r="A23" t="s">
        <v>236</v>
      </c>
      <c r="B23" t="s">
        <v>506</v>
      </c>
      <c r="C23" s="47">
        <v>18</v>
      </c>
      <c r="D23" s="51" t="s">
        <v>22</v>
      </c>
      <c r="E23" s="51" t="s">
        <v>268</v>
      </c>
      <c r="F23" s="51" t="s">
        <v>308</v>
      </c>
      <c r="G23" s="55">
        <v>40613</v>
      </c>
      <c r="H23" s="57">
        <v>737.71483899999998</v>
      </c>
      <c r="I23" s="39">
        <v>1.37E-2</v>
      </c>
      <c r="L23" s="168"/>
      <c r="N23" s="170"/>
      <c r="O23" s="168"/>
    </row>
    <row r="24" spans="1:15" ht="15.75">
      <c r="A24" t="s">
        <v>236</v>
      </c>
      <c r="B24" t="s">
        <v>489</v>
      </c>
      <c r="C24" s="47">
        <v>19</v>
      </c>
      <c r="D24" s="51" t="s">
        <v>23</v>
      </c>
      <c r="E24" s="51" t="s">
        <v>269</v>
      </c>
      <c r="F24" s="51" t="s">
        <v>303</v>
      </c>
      <c r="G24" s="55">
        <v>113293</v>
      </c>
      <c r="H24" s="57">
        <v>684.00648799999999</v>
      </c>
      <c r="I24" s="39">
        <v>1.2699999999999999E-2</v>
      </c>
      <c r="L24" s="168"/>
      <c r="N24" s="170"/>
      <c r="O24" s="168"/>
    </row>
    <row r="25" spans="1:15" ht="15.75">
      <c r="A25" t="s">
        <v>236</v>
      </c>
      <c r="B25" t="s">
        <v>479</v>
      </c>
      <c r="C25" s="47">
        <v>20</v>
      </c>
      <c r="D25" s="51" t="s">
        <v>27</v>
      </c>
      <c r="E25" s="51" t="s">
        <v>270</v>
      </c>
      <c r="F25" s="51" t="s">
        <v>311</v>
      </c>
      <c r="G25" s="55">
        <v>38256</v>
      </c>
      <c r="H25" s="57">
        <v>671.96663999999998</v>
      </c>
      <c r="I25" s="39">
        <v>1.2500000000000001E-2</v>
      </c>
      <c r="L25" s="168"/>
      <c r="N25" s="170"/>
      <c r="O25" s="168"/>
    </row>
    <row r="26" spans="1:15" ht="15.75">
      <c r="A26" t="s">
        <v>236</v>
      </c>
      <c r="B26" t="s">
        <v>499</v>
      </c>
      <c r="C26" s="47">
        <v>21</v>
      </c>
      <c r="D26" s="51" t="s">
        <v>24</v>
      </c>
      <c r="E26" s="51" t="s">
        <v>271</v>
      </c>
      <c r="F26" s="51" t="s">
        <v>312</v>
      </c>
      <c r="G26" s="55">
        <v>191157</v>
      </c>
      <c r="H26" s="57">
        <v>661.97669099999996</v>
      </c>
      <c r="I26" s="39">
        <v>1.23E-2</v>
      </c>
      <c r="L26" s="168"/>
      <c r="N26" s="170"/>
      <c r="O26" s="168"/>
    </row>
    <row r="27" spans="1:15" ht="15.75">
      <c r="A27" t="s">
        <v>236</v>
      </c>
      <c r="B27" t="s">
        <v>501</v>
      </c>
      <c r="C27" s="47">
        <v>22</v>
      </c>
      <c r="D27" s="51" t="s">
        <v>25</v>
      </c>
      <c r="E27" s="51" t="s">
        <v>272</v>
      </c>
      <c r="F27" s="51" t="s">
        <v>313</v>
      </c>
      <c r="G27" s="55">
        <v>386799</v>
      </c>
      <c r="H27" s="57">
        <v>639.57214699999997</v>
      </c>
      <c r="I27" s="39">
        <v>1.1899999999999999E-2</v>
      </c>
      <c r="L27" s="168"/>
      <c r="N27" s="170"/>
      <c r="O27" s="168"/>
    </row>
    <row r="28" spans="1:15" ht="15.75">
      <c r="A28" t="s">
        <v>236</v>
      </c>
      <c r="B28" t="s">
        <v>473</v>
      </c>
      <c r="C28" s="47">
        <v>23</v>
      </c>
      <c r="D28" s="51" t="s">
        <v>26</v>
      </c>
      <c r="E28" s="51" t="s">
        <v>273</v>
      </c>
      <c r="F28" s="51" t="s">
        <v>314</v>
      </c>
      <c r="G28" s="55">
        <v>19223</v>
      </c>
      <c r="H28" s="57">
        <v>636.85798999999997</v>
      </c>
      <c r="I28" s="39">
        <v>1.18E-2</v>
      </c>
      <c r="L28" s="168"/>
      <c r="N28" s="170"/>
      <c r="O28" s="168"/>
    </row>
    <row r="29" spans="1:15" ht="15.75">
      <c r="A29" t="s">
        <v>236</v>
      </c>
      <c r="B29" t="s">
        <v>471</v>
      </c>
      <c r="C29" s="47">
        <v>24</v>
      </c>
      <c r="D29" s="51" t="s">
        <v>32</v>
      </c>
      <c r="E29" s="51" t="s">
        <v>274</v>
      </c>
      <c r="F29" s="51" t="s">
        <v>304</v>
      </c>
      <c r="G29" s="55">
        <v>372811</v>
      </c>
      <c r="H29" s="57">
        <v>604.88584800000001</v>
      </c>
      <c r="I29" s="39">
        <v>1.1200000000000002E-2</v>
      </c>
      <c r="L29" s="168"/>
      <c r="N29" s="170"/>
      <c r="O29" s="168"/>
    </row>
    <row r="30" spans="1:15" ht="15.75">
      <c r="A30" t="s">
        <v>236</v>
      </c>
      <c r="B30" t="s">
        <v>498</v>
      </c>
      <c r="C30" s="47">
        <v>25</v>
      </c>
      <c r="D30" s="51" t="s">
        <v>31</v>
      </c>
      <c r="E30" s="51" t="s">
        <v>275</v>
      </c>
      <c r="F30" s="51" t="s">
        <v>314</v>
      </c>
      <c r="G30" s="55">
        <v>29583</v>
      </c>
      <c r="H30" s="57">
        <v>590.53584599999999</v>
      </c>
      <c r="I30" s="39">
        <v>1.1000000000000001E-2</v>
      </c>
      <c r="L30" s="168"/>
      <c r="N30" s="170"/>
      <c r="O30" s="168"/>
    </row>
    <row r="31" spans="1:15" ht="15.75">
      <c r="A31" t="s">
        <v>236</v>
      </c>
      <c r="B31" t="s">
        <v>500</v>
      </c>
      <c r="C31" s="47">
        <v>26</v>
      </c>
      <c r="D31" s="51" t="s">
        <v>34</v>
      </c>
      <c r="E31" s="51" t="s">
        <v>276</v>
      </c>
      <c r="F31" s="51" t="s">
        <v>308</v>
      </c>
      <c r="G31" s="55">
        <v>40040</v>
      </c>
      <c r="H31" s="57">
        <v>575.73515999999995</v>
      </c>
      <c r="I31" s="39">
        <v>1.0700000000000001E-2</v>
      </c>
      <c r="L31" s="168"/>
      <c r="N31" s="170"/>
      <c r="O31" s="168"/>
    </row>
    <row r="32" spans="1:15" ht="15.75">
      <c r="A32" t="s">
        <v>236</v>
      </c>
      <c r="B32" t="s">
        <v>474</v>
      </c>
      <c r="C32" s="47">
        <v>27</v>
      </c>
      <c r="D32" s="51" t="s">
        <v>30</v>
      </c>
      <c r="E32" s="51" t="s">
        <v>277</v>
      </c>
      <c r="F32" s="51" t="s">
        <v>311</v>
      </c>
      <c r="G32" s="55">
        <v>153559</v>
      </c>
      <c r="H32" s="57">
        <v>557.87984700000004</v>
      </c>
      <c r="I32" s="39">
        <v>1.04E-2</v>
      </c>
      <c r="L32" s="168"/>
      <c r="N32" s="170"/>
      <c r="O32" s="168"/>
    </row>
    <row r="33" spans="1:15" ht="15.75">
      <c r="A33" t="s">
        <v>236</v>
      </c>
      <c r="B33" t="s">
        <v>476</v>
      </c>
      <c r="C33" s="47">
        <v>28</v>
      </c>
      <c r="D33" s="51" t="s">
        <v>28</v>
      </c>
      <c r="E33" s="51" t="s">
        <v>278</v>
      </c>
      <c r="F33" s="51" t="s">
        <v>305</v>
      </c>
      <c r="G33" s="55">
        <v>156686</v>
      </c>
      <c r="H33" s="57">
        <v>549.41945899999996</v>
      </c>
      <c r="I33" s="39">
        <v>1.0200000000000001E-2</v>
      </c>
      <c r="L33" s="168"/>
      <c r="N33" s="170"/>
      <c r="O33" s="168"/>
    </row>
    <row r="34" spans="1:15" ht="15.75">
      <c r="A34" t="s">
        <v>236</v>
      </c>
      <c r="B34" t="s">
        <v>485</v>
      </c>
      <c r="C34" s="47">
        <v>29</v>
      </c>
      <c r="D34" s="51" t="s">
        <v>33</v>
      </c>
      <c r="E34" s="51" t="s">
        <v>279</v>
      </c>
      <c r="F34" s="51" t="s">
        <v>308</v>
      </c>
      <c r="G34" s="55">
        <v>28874</v>
      </c>
      <c r="H34" s="57">
        <v>542.83119999999997</v>
      </c>
      <c r="I34" s="39">
        <v>1.01E-2</v>
      </c>
      <c r="L34" s="168"/>
      <c r="N34" s="170"/>
      <c r="O34" s="168"/>
    </row>
    <row r="35" spans="1:15" ht="15.75">
      <c r="A35" t="s">
        <v>236</v>
      </c>
      <c r="B35" t="s">
        <v>492</v>
      </c>
      <c r="C35" s="47">
        <v>30</v>
      </c>
      <c r="D35" s="51" t="s">
        <v>29</v>
      </c>
      <c r="E35" s="51" t="s">
        <v>280</v>
      </c>
      <c r="F35" s="51" t="s">
        <v>315</v>
      </c>
      <c r="G35" s="55">
        <v>239094</v>
      </c>
      <c r="H35" s="57">
        <v>537.48331199999996</v>
      </c>
      <c r="I35" s="39">
        <v>0.01</v>
      </c>
      <c r="L35" s="168"/>
      <c r="N35" s="170"/>
      <c r="O35" s="168"/>
    </row>
    <row r="36" spans="1:15" ht="15.75">
      <c r="A36" t="s">
        <v>236</v>
      </c>
      <c r="B36" t="s">
        <v>464</v>
      </c>
      <c r="C36" s="47">
        <v>31</v>
      </c>
      <c r="D36" s="51" t="s">
        <v>35</v>
      </c>
      <c r="E36" s="51" t="s">
        <v>281</v>
      </c>
      <c r="F36" s="51" t="s">
        <v>301</v>
      </c>
      <c r="G36" s="55">
        <v>13698</v>
      </c>
      <c r="H36" s="57">
        <v>530.27697599999999</v>
      </c>
      <c r="I36" s="39">
        <v>9.8999999999999991E-3</v>
      </c>
      <c r="L36" s="168"/>
      <c r="N36" s="170"/>
      <c r="O36" s="168"/>
    </row>
    <row r="37" spans="1:15" ht="15.75">
      <c r="A37" t="s">
        <v>236</v>
      </c>
      <c r="B37" t="s">
        <v>491</v>
      </c>
      <c r="C37" s="47">
        <v>32</v>
      </c>
      <c r="D37" s="51" t="s">
        <v>36</v>
      </c>
      <c r="E37" s="51" t="s">
        <v>282</v>
      </c>
      <c r="F37" s="51" t="s">
        <v>313</v>
      </c>
      <c r="G37" s="55">
        <v>490117</v>
      </c>
      <c r="H37" s="57">
        <v>519.76907900000003</v>
      </c>
      <c r="I37" s="39">
        <v>9.7000000000000003E-3</v>
      </c>
      <c r="L37" s="168"/>
      <c r="N37" s="170"/>
      <c r="O37" s="168"/>
    </row>
    <row r="38" spans="1:15" ht="15.75">
      <c r="A38" t="s">
        <v>236</v>
      </c>
      <c r="B38" t="s">
        <v>503</v>
      </c>
      <c r="C38" s="47">
        <v>33</v>
      </c>
      <c r="D38" s="51" t="s">
        <v>38</v>
      </c>
      <c r="E38" s="51" t="s">
        <v>283</v>
      </c>
      <c r="F38" s="51" t="s">
        <v>313</v>
      </c>
      <c r="G38" s="55">
        <v>428440</v>
      </c>
      <c r="H38" s="57">
        <v>488.42160000000001</v>
      </c>
      <c r="I38" s="39">
        <v>9.1000000000000004E-3</v>
      </c>
      <c r="L38" s="168"/>
      <c r="N38" s="170"/>
      <c r="O38" s="168"/>
    </row>
    <row r="39" spans="1:15" ht="15.75">
      <c r="A39" t="s">
        <v>236</v>
      </c>
      <c r="B39" t="s">
        <v>504</v>
      </c>
      <c r="C39" s="47">
        <v>34</v>
      </c>
      <c r="D39" s="51" t="s">
        <v>42</v>
      </c>
      <c r="E39" s="51" t="s">
        <v>284</v>
      </c>
      <c r="F39" s="51" t="s">
        <v>305</v>
      </c>
      <c r="G39" s="55">
        <v>79301</v>
      </c>
      <c r="H39" s="57">
        <v>482.15008</v>
      </c>
      <c r="I39" s="39">
        <v>9.0000000000000011E-3</v>
      </c>
      <c r="L39" s="168"/>
      <c r="N39" s="170"/>
      <c r="O39" s="168"/>
    </row>
    <row r="40" spans="1:15" ht="15.75">
      <c r="A40" t="s">
        <v>236</v>
      </c>
      <c r="B40" t="s">
        <v>482</v>
      </c>
      <c r="C40" s="47">
        <v>35</v>
      </c>
      <c r="D40" s="51" t="s">
        <v>37</v>
      </c>
      <c r="E40" s="51" t="s">
        <v>285</v>
      </c>
      <c r="F40" s="51" t="s">
        <v>316</v>
      </c>
      <c r="G40" s="55">
        <v>135935</v>
      </c>
      <c r="H40" s="57">
        <v>474.27721500000001</v>
      </c>
      <c r="I40" s="39">
        <v>8.8000000000000005E-3</v>
      </c>
      <c r="L40" s="168"/>
      <c r="N40" s="170"/>
      <c r="O40" s="168"/>
    </row>
    <row r="41" spans="1:15" ht="15.75">
      <c r="A41" t="s">
        <v>236</v>
      </c>
      <c r="B41" t="s">
        <v>477</v>
      </c>
      <c r="C41" s="47">
        <v>36</v>
      </c>
      <c r="D41" s="51" t="s">
        <v>41</v>
      </c>
      <c r="E41" s="51" t="s">
        <v>286</v>
      </c>
      <c r="F41" s="51" t="s">
        <v>314</v>
      </c>
      <c r="G41" s="55">
        <v>229617</v>
      </c>
      <c r="H41" s="57">
        <v>465.43365899999998</v>
      </c>
      <c r="I41" s="39">
        <v>8.6E-3</v>
      </c>
      <c r="L41" s="168"/>
      <c r="N41" s="170"/>
      <c r="O41" s="168"/>
    </row>
    <row r="42" spans="1:15" ht="15.75">
      <c r="A42" t="s">
        <v>236</v>
      </c>
      <c r="B42" t="s">
        <v>469</v>
      </c>
      <c r="C42" s="47">
        <v>37</v>
      </c>
      <c r="D42" s="51" t="s">
        <v>40</v>
      </c>
      <c r="E42" s="51" t="s">
        <v>287</v>
      </c>
      <c r="F42" s="51" t="s">
        <v>317</v>
      </c>
      <c r="G42" s="55">
        <v>389252</v>
      </c>
      <c r="H42" s="57">
        <v>453.67320599999999</v>
      </c>
      <c r="I42" s="39">
        <v>8.3999999999999995E-3</v>
      </c>
      <c r="L42" s="168"/>
      <c r="N42" s="170"/>
      <c r="O42" s="168"/>
    </row>
    <row r="43" spans="1:15" ht="15.75">
      <c r="A43" t="s">
        <v>236</v>
      </c>
      <c r="B43" t="s">
        <v>502</v>
      </c>
      <c r="C43" s="47">
        <v>38</v>
      </c>
      <c r="D43" s="51" t="s">
        <v>39</v>
      </c>
      <c r="E43" s="51" t="s">
        <v>288</v>
      </c>
      <c r="F43" s="51" t="s">
        <v>310</v>
      </c>
      <c r="G43" s="55">
        <v>116078</v>
      </c>
      <c r="H43" s="57">
        <v>450.78891299999998</v>
      </c>
      <c r="I43" s="39">
        <v>8.3999999999999995E-3</v>
      </c>
      <c r="L43" s="168"/>
      <c r="N43" s="170"/>
      <c r="O43" s="168"/>
    </row>
    <row r="44" spans="1:15" ht="15.75">
      <c r="A44" t="s">
        <v>236</v>
      </c>
      <c r="B44" t="s">
        <v>505</v>
      </c>
      <c r="C44" s="47">
        <v>39</v>
      </c>
      <c r="D44" s="51" t="s">
        <v>43</v>
      </c>
      <c r="E44" s="51" t="s">
        <v>289</v>
      </c>
      <c r="F44" s="51" t="s">
        <v>307</v>
      </c>
      <c r="G44" s="55">
        <v>132110</v>
      </c>
      <c r="H44" s="57">
        <v>444.55014999999997</v>
      </c>
      <c r="I44" s="39">
        <v>8.3000000000000001E-3</v>
      </c>
      <c r="L44" s="168"/>
      <c r="N44" s="170"/>
      <c r="O44" s="168"/>
    </row>
    <row r="45" spans="1:15" ht="15.75">
      <c r="A45" t="s">
        <v>236</v>
      </c>
      <c r="B45" t="s">
        <v>494</v>
      </c>
      <c r="C45" s="47">
        <v>40</v>
      </c>
      <c r="D45" s="51" t="s">
        <v>44</v>
      </c>
      <c r="E45" s="51" t="s">
        <v>290</v>
      </c>
      <c r="F45" s="51" t="s">
        <v>311</v>
      </c>
      <c r="G45" s="55">
        <v>71820</v>
      </c>
      <c r="H45" s="57">
        <v>406.82438999999999</v>
      </c>
      <c r="I45" s="39">
        <v>7.6E-3</v>
      </c>
      <c r="L45" s="168"/>
      <c r="N45" s="170"/>
      <c r="O45" s="168"/>
    </row>
    <row r="46" spans="1:15" ht="15.75">
      <c r="A46" t="s">
        <v>236</v>
      </c>
      <c r="B46" t="s">
        <v>461</v>
      </c>
      <c r="C46" s="47">
        <v>41</v>
      </c>
      <c r="D46" s="51" t="s">
        <v>45</v>
      </c>
      <c r="E46" s="51" t="s">
        <v>291</v>
      </c>
      <c r="F46" s="51" t="s">
        <v>314</v>
      </c>
      <c r="G46" s="55">
        <v>28239</v>
      </c>
      <c r="H46" s="57">
        <v>389.42993000000001</v>
      </c>
      <c r="I46" s="39">
        <v>7.1999999999999998E-3</v>
      </c>
      <c r="L46" s="168"/>
      <c r="N46" s="170"/>
      <c r="O46" s="168"/>
    </row>
    <row r="47" spans="1:15" ht="15.75">
      <c r="A47" t="s">
        <v>236</v>
      </c>
      <c r="B47" t="s">
        <v>465</v>
      </c>
      <c r="C47" s="47">
        <v>42</v>
      </c>
      <c r="D47" s="51" t="s">
        <v>46</v>
      </c>
      <c r="E47" s="51" t="s">
        <v>292</v>
      </c>
      <c r="F47" s="51" t="s">
        <v>303</v>
      </c>
      <c r="G47" s="55">
        <v>50921</v>
      </c>
      <c r="H47" s="57">
        <v>369.50823700000001</v>
      </c>
      <c r="I47" s="39">
        <v>6.8999999999999999E-3</v>
      </c>
      <c r="L47" s="168"/>
      <c r="N47" s="170"/>
      <c r="O47" s="168"/>
    </row>
    <row r="48" spans="1:15" ht="15.75">
      <c r="A48" t="s">
        <v>236</v>
      </c>
      <c r="B48" t="s">
        <v>496</v>
      </c>
      <c r="C48" s="47">
        <v>43</v>
      </c>
      <c r="D48" s="51" t="s">
        <v>48</v>
      </c>
      <c r="E48" s="51" t="s">
        <v>293</v>
      </c>
      <c r="F48" s="51" t="s">
        <v>318</v>
      </c>
      <c r="G48" s="55">
        <v>342845</v>
      </c>
      <c r="H48" s="57">
        <v>299.47510799999998</v>
      </c>
      <c r="I48" s="39">
        <v>5.6000000000000008E-3</v>
      </c>
      <c r="L48" s="168"/>
      <c r="N48" s="170"/>
      <c r="O48" s="168"/>
    </row>
    <row r="49" spans="1:15" ht="15.75">
      <c r="A49" t="s">
        <v>236</v>
      </c>
      <c r="B49" t="s">
        <v>486</v>
      </c>
      <c r="C49" s="47">
        <v>44</v>
      </c>
      <c r="D49" s="51" t="s">
        <v>47</v>
      </c>
      <c r="E49" s="51" t="s">
        <v>294</v>
      </c>
      <c r="F49" s="51" t="s">
        <v>303</v>
      </c>
      <c r="G49" s="55">
        <v>40263</v>
      </c>
      <c r="H49" s="57">
        <v>297.30199199999998</v>
      </c>
      <c r="I49" s="39">
        <v>5.5000000000000005E-3</v>
      </c>
      <c r="L49" s="168"/>
      <c r="N49" s="170"/>
      <c r="O49" s="168"/>
    </row>
    <row r="50" spans="1:15" ht="15.75">
      <c r="A50" t="s">
        <v>236</v>
      </c>
      <c r="B50" t="s">
        <v>466</v>
      </c>
      <c r="C50" s="47">
        <v>45</v>
      </c>
      <c r="D50" s="51" t="s">
        <v>49</v>
      </c>
      <c r="E50" s="51" t="s">
        <v>295</v>
      </c>
      <c r="F50" s="51" t="s">
        <v>302</v>
      </c>
      <c r="G50" s="55">
        <v>78205</v>
      </c>
      <c r="H50" s="57">
        <v>263.98097799999999</v>
      </c>
      <c r="I50" s="39">
        <v>4.8999999999999998E-3</v>
      </c>
      <c r="L50" s="168"/>
      <c r="N50" s="170"/>
      <c r="O50" s="168"/>
    </row>
    <row r="51" spans="1:15" ht="15.75">
      <c r="A51" t="s">
        <v>236</v>
      </c>
      <c r="B51" t="s">
        <v>462</v>
      </c>
      <c r="C51" s="47">
        <v>46</v>
      </c>
      <c r="D51" s="51" t="s">
        <v>51</v>
      </c>
      <c r="E51" s="51" t="s">
        <v>296</v>
      </c>
      <c r="F51" s="51" t="s">
        <v>311</v>
      </c>
      <c r="G51" s="55">
        <v>46443</v>
      </c>
      <c r="H51" s="57">
        <v>244.336623</v>
      </c>
      <c r="I51" s="39">
        <v>4.5000000000000005E-3</v>
      </c>
      <c r="L51" s="168"/>
      <c r="N51" s="170"/>
      <c r="O51" s="168"/>
    </row>
    <row r="52" spans="1:15" ht="15.75">
      <c r="A52" t="s">
        <v>236</v>
      </c>
      <c r="B52" t="s">
        <v>493</v>
      </c>
      <c r="C52" s="47">
        <v>47</v>
      </c>
      <c r="D52" s="51" t="s">
        <v>50</v>
      </c>
      <c r="E52" s="51" t="s">
        <v>297</v>
      </c>
      <c r="F52" s="51" t="s">
        <v>318</v>
      </c>
      <c r="G52" s="55">
        <v>110059</v>
      </c>
      <c r="H52" s="57">
        <v>223.19965199999999</v>
      </c>
      <c r="I52" s="39">
        <v>4.0999999999999995E-3</v>
      </c>
      <c r="L52" s="168"/>
      <c r="N52" s="170"/>
      <c r="O52" s="168"/>
    </row>
    <row r="53" spans="1:15" ht="15.75">
      <c r="A53" t="s">
        <v>236</v>
      </c>
      <c r="B53" t="s">
        <v>487</v>
      </c>
      <c r="C53" s="47">
        <v>48</v>
      </c>
      <c r="D53" s="51" t="s">
        <v>53</v>
      </c>
      <c r="E53" s="51" t="s">
        <v>298</v>
      </c>
      <c r="F53" s="51" t="s">
        <v>312</v>
      </c>
      <c r="G53" s="55">
        <v>118021</v>
      </c>
      <c r="H53" s="57">
        <v>201.992942</v>
      </c>
      <c r="I53" s="39">
        <v>3.8E-3</v>
      </c>
      <c r="L53" s="168"/>
      <c r="N53" s="170"/>
      <c r="O53" s="168"/>
    </row>
    <row r="54" spans="1:15" ht="15.75">
      <c r="A54" t="s">
        <v>236</v>
      </c>
      <c r="B54" t="s">
        <v>468</v>
      </c>
      <c r="C54" s="47">
        <v>49</v>
      </c>
      <c r="D54" s="51" t="s">
        <v>52</v>
      </c>
      <c r="E54" s="51" t="s">
        <v>299</v>
      </c>
      <c r="F54" s="51" t="s">
        <v>313</v>
      </c>
      <c r="G54" s="55">
        <v>40970</v>
      </c>
      <c r="H54" s="57">
        <v>192.35415</v>
      </c>
      <c r="I54" s="39">
        <v>3.5999999999999999E-3</v>
      </c>
      <c r="L54" s="168"/>
      <c r="N54" s="170"/>
      <c r="O54" s="168"/>
    </row>
    <row r="55" spans="1:15" ht="16.5" thickBot="1">
      <c r="A55" t="s">
        <v>236</v>
      </c>
      <c r="B55" t="s">
        <v>459</v>
      </c>
      <c r="C55" s="47">
        <v>50</v>
      </c>
      <c r="D55" s="51" t="s">
        <v>54</v>
      </c>
      <c r="E55" s="51" t="s">
        <v>300</v>
      </c>
      <c r="F55" s="51" t="s">
        <v>315</v>
      </c>
      <c r="G55" s="55">
        <v>25749</v>
      </c>
      <c r="H55" s="57">
        <v>176.921379</v>
      </c>
      <c r="I55" s="39">
        <v>3.3E-3</v>
      </c>
      <c r="L55" s="168"/>
      <c r="N55" s="170"/>
      <c r="O55" s="168"/>
    </row>
    <row r="56" spans="1:15" ht="16.5" thickBot="1">
      <c r="C56" s="64"/>
      <c r="D56" s="64"/>
      <c r="E56" s="65" t="s">
        <v>685</v>
      </c>
      <c r="F56" s="64"/>
      <c r="G56" s="64"/>
      <c r="H56" s="66">
        <v>53719.831357999989</v>
      </c>
      <c r="I56" s="166">
        <v>0.99830000000000008</v>
      </c>
    </row>
    <row r="57" spans="1:15">
      <c r="C57" s="49"/>
      <c r="D57" s="49"/>
      <c r="E57" s="49"/>
      <c r="F57" s="49"/>
      <c r="G57" s="49"/>
      <c r="H57" s="49"/>
      <c r="I57" s="42"/>
    </row>
    <row r="58" spans="1:15" ht="16.5" thickBot="1">
      <c r="C58" s="72" t="s">
        <v>70</v>
      </c>
      <c r="D58" s="49"/>
      <c r="E58" s="53" t="s">
        <v>684</v>
      </c>
      <c r="F58" s="49"/>
      <c r="G58" s="49"/>
      <c r="H58" s="59">
        <v>0</v>
      </c>
      <c r="I58" s="43">
        <v>0</v>
      </c>
    </row>
    <row r="59" spans="1:15" ht="16.5" thickBot="1">
      <c r="C59" s="68"/>
      <c r="D59" s="69"/>
      <c r="E59" s="65" t="s">
        <v>685</v>
      </c>
      <c r="F59" s="70"/>
      <c r="G59" s="70"/>
      <c r="H59" s="66">
        <v>0</v>
      </c>
      <c r="I59" s="71">
        <v>0</v>
      </c>
    </row>
    <row r="60" spans="1:15">
      <c r="C60" s="49"/>
      <c r="D60" s="49"/>
      <c r="E60" s="49"/>
      <c r="F60" s="49"/>
      <c r="G60" s="49"/>
      <c r="H60" s="49"/>
      <c r="I60" s="42"/>
    </row>
    <row r="61" spans="1:15" ht="16.5" thickBot="1">
      <c r="C61" s="72" t="s">
        <v>206</v>
      </c>
      <c r="D61" s="49"/>
      <c r="E61" s="52" t="s">
        <v>686</v>
      </c>
      <c r="F61" s="49"/>
      <c r="G61" s="49"/>
      <c r="H61" s="57">
        <v>103.2081</v>
      </c>
      <c r="I61" s="39">
        <v>1.7000000000000001E-3</v>
      </c>
    </row>
    <row r="62" spans="1:15" ht="16.5" thickBot="1">
      <c r="C62" s="64"/>
      <c r="D62" s="64"/>
      <c r="E62" s="65" t="s">
        <v>685</v>
      </c>
      <c r="F62" s="64"/>
      <c r="G62" s="64"/>
      <c r="H62" s="66">
        <v>103.2081</v>
      </c>
      <c r="I62" s="67">
        <v>1.7000000000000001E-3</v>
      </c>
    </row>
    <row r="63" spans="1:15" ht="16.5" thickBot="1">
      <c r="C63" s="50"/>
      <c r="D63" s="50"/>
      <c r="E63" s="54" t="s">
        <v>687</v>
      </c>
      <c r="F63" s="50"/>
      <c r="G63" s="50"/>
      <c r="H63" s="60">
        <v>53823.039457999992</v>
      </c>
      <c r="I63" s="45">
        <v>1</v>
      </c>
    </row>
    <row r="64" spans="1:15" ht="15.75">
      <c r="C64" s="12"/>
      <c r="D64" s="1"/>
      <c r="E64" s="2" t="s">
        <v>55</v>
      </c>
      <c r="F64" s="4"/>
      <c r="G64" s="4"/>
      <c r="H64" s="1"/>
      <c r="I64" s="13"/>
    </row>
    <row r="65" spans="1:9" ht="15.75">
      <c r="C65" s="12"/>
      <c r="D65" s="1"/>
      <c r="E65" s="2" t="s">
        <v>56</v>
      </c>
      <c r="F65" s="5"/>
      <c r="G65" s="5"/>
      <c r="H65" s="6"/>
      <c r="I65" s="13"/>
    </row>
    <row r="66" spans="1:9" ht="15.75">
      <c r="C66" s="12"/>
      <c r="D66" s="1"/>
      <c r="E66" s="3" t="s">
        <v>57</v>
      </c>
      <c r="F66" s="5"/>
      <c r="G66" s="7" t="s">
        <v>58</v>
      </c>
      <c r="H66" s="8"/>
      <c r="I66" s="13"/>
    </row>
    <row r="67" spans="1:9" ht="15.75">
      <c r="C67" s="12"/>
      <c r="D67" s="1"/>
      <c r="E67" s="3" t="s">
        <v>59</v>
      </c>
      <c r="F67" s="5"/>
      <c r="G67" s="7" t="s">
        <v>58</v>
      </c>
      <c r="H67" s="1"/>
      <c r="I67" s="13"/>
    </row>
    <row r="68" spans="1:9" ht="15.75">
      <c r="A68" t="s">
        <v>236</v>
      </c>
      <c r="C68" s="12"/>
      <c r="D68" s="1"/>
      <c r="E68" s="3" t="s">
        <v>320</v>
      </c>
      <c r="F68" s="5"/>
      <c r="G68" s="9">
        <v>578.04234799999995</v>
      </c>
      <c r="H68" s="10"/>
      <c r="I68" s="13"/>
    </row>
    <row r="69" spans="1:9" ht="15.75">
      <c r="A69" t="s">
        <v>236</v>
      </c>
      <c r="C69" s="12"/>
      <c r="D69" s="1"/>
      <c r="E69" s="3" t="s">
        <v>319</v>
      </c>
      <c r="F69" s="5"/>
      <c r="G69" s="9">
        <v>569.70810300000005</v>
      </c>
      <c r="H69" s="1"/>
      <c r="I69" s="13"/>
    </row>
    <row r="70" spans="1:9" ht="15.75">
      <c r="C70" s="12"/>
      <c r="D70" s="1"/>
      <c r="E70" s="3" t="s">
        <v>60</v>
      </c>
      <c r="F70" s="5"/>
      <c r="G70" s="7" t="s">
        <v>58</v>
      </c>
      <c r="H70" s="1"/>
      <c r="I70" s="13"/>
    </row>
    <row r="71" spans="1:9" ht="15.75">
      <c r="C71" s="12"/>
      <c r="D71" s="1"/>
      <c r="E71" s="3" t="s">
        <v>61</v>
      </c>
      <c r="F71" s="5"/>
      <c r="G71" s="7" t="s">
        <v>58</v>
      </c>
      <c r="H71" s="1"/>
      <c r="I71" s="13"/>
    </row>
    <row r="72" spans="1:9" ht="15.75">
      <c r="A72" t="s">
        <v>236</v>
      </c>
      <c r="C72" s="12"/>
      <c r="D72" s="1"/>
      <c r="E72" s="3" t="s">
        <v>62</v>
      </c>
      <c r="F72" s="5"/>
      <c r="G72" s="11">
        <v>0.21433341758842289</v>
      </c>
      <c r="H72" s="1"/>
      <c r="I72" s="13"/>
    </row>
    <row r="73" spans="1:9" ht="15.75">
      <c r="C73" s="12"/>
      <c r="D73" s="1"/>
      <c r="E73" s="3" t="s">
        <v>63</v>
      </c>
      <c r="F73" s="5"/>
      <c r="G73" s="11" t="s">
        <v>58</v>
      </c>
      <c r="H73" s="1"/>
      <c r="I73" s="13"/>
    </row>
    <row r="74" spans="1:9" ht="15.75">
      <c r="C74" s="12"/>
      <c r="D74" s="1"/>
      <c r="E74" s="3" t="s">
        <v>64</v>
      </c>
      <c r="F74" s="5"/>
      <c r="G74" s="11" t="s">
        <v>58</v>
      </c>
      <c r="H74" s="1"/>
      <c r="I74" s="13"/>
    </row>
    <row r="75" spans="1:9">
      <c r="C75" s="14"/>
      <c r="D75" s="15"/>
      <c r="E75" s="16" t="s">
        <v>65</v>
      </c>
      <c r="F75" s="15"/>
      <c r="G75" s="15"/>
      <c r="H75" s="15"/>
      <c r="I75" s="17"/>
    </row>
  </sheetData>
  <sheetProtection password="96CD" sheet="1" objects="1" scenarios="1" selectLockedCells="1" selectUnlockedCells="1"/>
  <mergeCells count="2">
    <mergeCell ref="C2:I2"/>
    <mergeCell ref="C1:I1"/>
  </mergeCells>
  <phoneticPr fontId="2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O75"/>
  <sheetViews>
    <sheetView topLeftCell="C1" zoomScale="85" zoomScaleNormal="85" workbookViewId="0">
      <selection activeCell="C1" sqref="C1:I1"/>
    </sheetView>
  </sheetViews>
  <sheetFormatPr defaultRowHeight="15"/>
  <cols>
    <col min="1" max="2" width="0" hidden="1" customWidth="1"/>
    <col min="3" max="3" width="7.140625" customWidth="1"/>
    <col min="4" max="4" width="13.140625" bestFit="1" customWidth="1"/>
    <col min="5" max="5" width="69.5703125" customWidth="1"/>
    <col min="6" max="6" width="25.85546875" bestFit="1" customWidth="1"/>
    <col min="7" max="7" width="10.140625" bestFit="1" customWidth="1"/>
    <col min="8" max="8" width="11.28515625" customWidth="1"/>
    <col min="9" max="9" width="9.85546875" customWidth="1"/>
    <col min="11" max="11" width="45.7109375" bestFit="1" customWidth="1"/>
  </cols>
  <sheetData>
    <row r="1" spans="1:15" ht="18.75" customHeight="1">
      <c r="C1" s="368" t="s">
        <v>321</v>
      </c>
      <c r="D1" s="368"/>
      <c r="E1" s="368"/>
      <c r="F1" s="368"/>
      <c r="G1" s="368"/>
      <c r="H1" s="368"/>
      <c r="I1" s="368"/>
    </row>
    <row r="2" spans="1:15" ht="19.5" thickBot="1">
      <c r="C2" s="368" t="s">
        <v>122</v>
      </c>
      <c r="D2" s="368"/>
      <c r="E2" s="368"/>
      <c r="F2" s="368"/>
      <c r="G2" s="368"/>
      <c r="H2" s="368"/>
      <c r="I2" s="368"/>
    </row>
    <row r="3" spans="1:15" ht="45.75" thickBot="1">
      <c r="C3" s="61" t="s">
        <v>0</v>
      </c>
      <c r="D3" s="61" t="s">
        <v>1</v>
      </c>
      <c r="E3" s="29" t="s">
        <v>2</v>
      </c>
      <c r="F3" s="29" t="s">
        <v>205</v>
      </c>
      <c r="G3" s="29" t="s">
        <v>3</v>
      </c>
      <c r="H3" s="62" t="s">
        <v>66</v>
      </c>
      <c r="I3" s="63" t="s">
        <v>4</v>
      </c>
    </row>
    <row r="4" spans="1:15" ht="15.75">
      <c r="C4" s="74" t="s">
        <v>69</v>
      </c>
      <c r="D4" s="75"/>
      <c r="E4" s="52" t="s">
        <v>67</v>
      </c>
      <c r="F4" s="49"/>
      <c r="G4" s="49"/>
      <c r="H4" s="56"/>
      <c r="I4" s="38"/>
    </row>
    <row r="5" spans="1:15" ht="15.75">
      <c r="C5" s="46"/>
      <c r="D5" s="49"/>
      <c r="E5" s="52" t="s">
        <v>68</v>
      </c>
      <c r="F5" s="49"/>
      <c r="G5" s="49"/>
      <c r="H5" s="56"/>
      <c r="I5" s="38"/>
    </row>
    <row r="6" spans="1:15" ht="15.75">
      <c r="A6" t="s">
        <v>237</v>
      </c>
      <c r="B6" t="s">
        <v>518</v>
      </c>
      <c r="C6" s="47">
        <v>1</v>
      </c>
      <c r="D6" s="51" t="s">
        <v>71</v>
      </c>
      <c r="E6" s="51" t="s">
        <v>322</v>
      </c>
      <c r="F6" s="51" t="s">
        <v>303</v>
      </c>
      <c r="G6" s="55">
        <v>99726</v>
      </c>
      <c r="H6" s="57">
        <v>363.10236600000002</v>
      </c>
      <c r="I6" s="39">
        <v>4.2300000000000004E-2</v>
      </c>
      <c r="M6" s="168"/>
      <c r="N6" s="170"/>
      <c r="O6" s="168"/>
    </row>
    <row r="7" spans="1:15" ht="15.75">
      <c r="A7" t="s">
        <v>237</v>
      </c>
      <c r="B7" t="s">
        <v>544</v>
      </c>
      <c r="C7" s="47">
        <v>2</v>
      </c>
      <c r="D7" s="51" t="s">
        <v>75</v>
      </c>
      <c r="E7" s="51" t="s">
        <v>323</v>
      </c>
      <c r="F7" s="51" t="s">
        <v>303</v>
      </c>
      <c r="G7" s="55">
        <v>74989</v>
      </c>
      <c r="H7" s="57">
        <v>308.65472399999999</v>
      </c>
      <c r="I7" s="39">
        <v>3.6000000000000004E-2</v>
      </c>
      <c r="M7" s="168"/>
      <c r="N7" s="170"/>
      <c r="O7" s="168"/>
    </row>
    <row r="8" spans="1:15" ht="15.75">
      <c r="A8" t="s">
        <v>237</v>
      </c>
      <c r="B8" t="s">
        <v>531</v>
      </c>
      <c r="C8" s="47">
        <v>3</v>
      </c>
      <c r="D8" s="51" t="s">
        <v>73</v>
      </c>
      <c r="E8" s="51" t="s">
        <v>324</v>
      </c>
      <c r="F8" s="51" t="s">
        <v>372</v>
      </c>
      <c r="G8" s="55">
        <v>118948</v>
      </c>
      <c r="H8" s="57">
        <v>308.432164</v>
      </c>
      <c r="I8" s="39">
        <v>3.6000000000000004E-2</v>
      </c>
      <c r="M8" s="168"/>
      <c r="N8" s="170"/>
      <c r="O8" s="168"/>
    </row>
    <row r="9" spans="1:15" ht="15.75">
      <c r="A9" t="s">
        <v>237</v>
      </c>
      <c r="B9" t="s">
        <v>554</v>
      </c>
      <c r="C9" s="47">
        <v>4</v>
      </c>
      <c r="D9" s="51" t="s">
        <v>72</v>
      </c>
      <c r="E9" s="51" t="s">
        <v>325</v>
      </c>
      <c r="F9" s="51" t="s">
        <v>301</v>
      </c>
      <c r="G9" s="55">
        <v>25972</v>
      </c>
      <c r="H9" s="57">
        <v>305.36579</v>
      </c>
      <c r="I9" s="39">
        <v>3.56E-2</v>
      </c>
      <c r="M9" s="168"/>
      <c r="N9" s="170"/>
      <c r="O9" s="168"/>
    </row>
    <row r="10" spans="1:15" ht="15.75">
      <c r="A10" t="s">
        <v>237</v>
      </c>
      <c r="B10" t="s">
        <v>528</v>
      </c>
      <c r="C10" s="47">
        <v>5</v>
      </c>
      <c r="D10" s="51" t="s">
        <v>74</v>
      </c>
      <c r="E10" s="51" t="s">
        <v>326</v>
      </c>
      <c r="F10" s="51" t="s">
        <v>373</v>
      </c>
      <c r="G10" s="55">
        <v>153001</v>
      </c>
      <c r="H10" s="57">
        <v>289.63089300000001</v>
      </c>
      <c r="I10" s="39">
        <v>3.3799999999999997E-2</v>
      </c>
      <c r="M10" s="168"/>
      <c r="N10" s="170"/>
      <c r="O10" s="168"/>
    </row>
    <row r="11" spans="1:15" ht="15.75">
      <c r="A11" t="s">
        <v>237</v>
      </c>
      <c r="B11" t="s">
        <v>529</v>
      </c>
      <c r="C11" s="47">
        <v>6</v>
      </c>
      <c r="D11" s="51" t="s">
        <v>78</v>
      </c>
      <c r="E11" s="51" t="s">
        <v>327</v>
      </c>
      <c r="F11" s="51" t="s">
        <v>301</v>
      </c>
      <c r="G11" s="55">
        <v>19018</v>
      </c>
      <c r="H11" s="57">
        <v>244.495408</v>
      </c>
      <c r="I11" s="39">
        <v>2.8500000000000001E-2</v>
      </c>
      <c r="M11" s="168"/>
      <c r="N11" s="170"/>
      <c r="O11" s="168"/>
    </row>
    <row r="12" spans="1:15" ht="15.75">
      <c r="A12" t="s">
        <v>237</v>
      </c>
      <c r="B12" t="s">
        <v>525</v>
      </c>
      <c r="C12" s="47">
        <v>7</v>
      </c>
      <c r="D12" s="51" t="s">
        <v>77</v>
      </c>
      <c r="E12" s="51" t="s">
        <v>328</v>
      </c>
      <c r="F12" s="51" t="s">
        <v>311</v>
      </c>
      <c r="G12" s="55">
        <v>11923</v>
      </c>
      <c r="H12" s="57">
        <v>239.05615</v>
      </c>
      <c r="I12" s="39">
        <v>2.7900000000000001E-2</v>
      </c>
      <c r="M12" s="168"/>
      <c r="N12" s="170"/>
      <c r="O12" s="168"/>
    </row>
    <row r="13" spans="1:15" ht="15.75">
      <c r="A13" t="s">
        <v>237</v>
      </c>
      <c r="B13" t="s">
        <v>526</v>
      </c>
      <c r="C13" s="47">
        <v>8</v>
      </c>
      <c r="D13" s="51" t="s">
        <v>81</v>
      </c>
      <c r="E13" s="51" t="s">
        <v>329</v>
      </c>
      <c r="F13" s="51" t="s">
        <v>303</v>
      </c>
      <c r="G13" s="55">
        <v>48864</v>
      </c>
      <c r="H13" s="57">
        <v>236.79494399999999</v>
      </c>
      <c r="I13" s="39">
        <v>2.76E-2</v>
      </c>
      <c r="M13" s="168"/>
      <c r="N13" s="170"/>
      <c r="O13" s="168"/>
    </row>
    <row r="14" spans="1:15" ht="15.75">
      <c r="A14" t="s">
        <v>237</v>
      </c>
      <c r="B14" t="s">
        <v>534</v>
      </c>
      <c r="C14" s="47">
        <v>9</v>
      </c>
      <c r="D14" s="51" t="s">
        <v>80</v>
      </c>
      <c r="E14" s="51" t="s">
        <v>330</v>
      </c>
      <c r="F14" s="51" t="s">
        <v>374</v>
      </c>
      <c r="G14" s="55">
        <v>2584</v>
      </c>
      <c r="H14" s="57">
        <v>229.92819600000001</v>
      </c>
      <c r="I14" s="39">
        <v>2.6800000000000001E-2</v>
      </c>
      <c r="M14" s="168"/>
      <c r="N14" s="170"/>
      <c r="O14" s="168"/>
    </row>
    <row r="15" spans="1:15" ht="15.75">
      <c r="A15" t="s">
        <v>237</v>
      </c>
      <c r="B15" t="s">
        <v>510</v>
      </c>
      <c r="C15" s="47">
        <v>10</v>
      </c>
      <c r="D15" s="51" t="s">
        <v>79</v>
      </c>
      <c r="E15" s="51" t="s">
        <v>331</v>
      </c>
      <c r="F15" s="51" t="s">
        <v>310</v>
      </c>
      <c r="G15" s="55">
        <v>29899</v>
      </c>
      <c r="H15" s="57">
        <v>220.804115</v>
      </c>
      <c r="I15" s="39">
        <v>2.58E-2</v>
      </c>
      <c r="M15" s="168"/>
      <c r="N15" s="170"/>
      <c r="O15" s="168"/>
    </row>
    <row r="16" spans="1:15" ht="15.75">
      <c r="A16" t="s">
        <v>237</v>
      </c>
      <c r="B16" t="s">
        <v>519</v>
      </c>
      <c r="C16" s="47">
        <v>11</v>
      </c>
      <c r="D16" s="51" t="s">
        <v>85</v>
      </c>
      <c r="E16" s="51" t="s">
        <v>332</v>
      </c>
      <c r="F16" s="51" t="s">
        <v>301</v>
      </c>
      <c r="G16" s="55">
        <v>30228</v>
      </c>
      <c r="H16" s="57">
        <v>218.06479200000001</v>
      </c>
      <c r="I16" s="39">
        <v>2.5399999999999999E-2</v>
      </c>
      <c r="M16" s="168"/>
      <c r="N16" s="170"/>
      <c r="O16" s="168"/>
    </row>
    <row r="17" spans="1:15" ht="15.75">
      <c r="A17" t="s">
        <v>237</v>
      </c>
      <c r="B17" t="s">
        <v>538</v>
      </c>
      <c r="C17" s="47">
        <v>12</v>
      </c>
      <c r="D17" s="51" t="s">
        <v>88</v>
      </c>
      <c r="E17" s="51" t="s">
        <v>333</v>
      </c>
      <c r="F17" s="51" t="s">
        <v>311</v>
      </c>
      <c r="G17" s="55">
        <v>18127</v>
      </c>
      <c r="H17" s="57">
        <v>217.36992100000001</v>
      </c>
      <c r="I17" s="39">
        <v>2.5399999999999999E-2</v>
      </c>
      <c r="M17" s="168"/>
      <c r="N17" s="170"/>
      <c r="O17" s="168"/>
    </row>
    <row r="18" spans="1:15" ht="15.75">
      <c r="A18" t="s">
        <v>237</v>
      </c>
      <c r="B18" t="s">
        <v>550</v>
      </c>
      <c r="C18" s="47">
        <v>13</v>
      </c>
      <c r="D18" s="51" t="s">
        <v>82</v>
      </c>
      <c r="E18" s="51" t="s">
        <v>334</v>
      </c>
      <c r="F18" s="51" t="s">
        <v>304</v>
      </c>
      <c r="G18" s="55">
        <v>34748</v>
      </c>
      <c r="H18" s="57">
        <v>217.22712200000001</v>
      </c>
      <c r="I18" s="39">
        <v>2.53E-2</v>
      </c>
      <c r="M18" s="168"/>
      <c r="N18" s="170"/>
      <c r="O18" s="168"/>
    </row>
    <row r="19" spans="1:15" ht="15.75">
      <c r="A19" t="s">
        <v>237</v>
      </c>
      <c r="B19" t="s">
        <v>522</v>
      </c>
      <c r="C19" s="47">
        <v>14</v>
      </c>
      <c r="D19" s="51" t="s">
        <v>76</v>
      </c>
      <c r="E19" s="51" t="s">
        <v>335</v>
      </c>
      <c r="F19" s="51" t="s">
        <v>304</v>
      </c>
      <c r="G19" s="55">
        <v>85965</v>
      </c>
      <c r="H19" s="57">
        <v>208.93793299999999</v>
      </c>
      <c r="I19" s="39">
        <v>2.4399999999999998E-2</v>
      </c>
      <c r="M19" s="168"/>
      <c r="N19" s="170"/>
      <c r="O19" s="168"/>
    </row>
    <row r="20" spans="1:15" ht="15.75">
      <c r="A20" t="s">
        <v>237</v>
      </c>
      <c r="B20" t="s">
        <v>530</v>
      </c>
      <c r="C20" s="47">
        <v>15</v>
      </c>
      <c r="D20" s="51" t="s">
        <v>83</v>
      </c>
      <c r="E20" s="51" t="s">
        <v>336</v>
      </c>
      <c r="F20" s="51" t="s">
        <v>301</v>
      </c>
      <c r="G20" s="55">
        <v>6822</v>
      </c>
      <c r="H20" s="57">
        <v>207.18414000000001</v>
      </c>
      <c r="I20" s="39">
        <v>2.4199999999999999E-2</v>
      </c>
      <c r="M20" s="168"/>
      <c r="N20" s="170"/>
      <c r="O20" s="168"/>
    </row>
    <row r="21" spans="1:15" ht="15.75">
      <c r="A21" t="s">
        <v>237</v>
      </c>
      <c r="B21" t="s">
        <v>511</v>
      </c>
      <c r="C21" s="47">
        <v>16</v>
      </c>
      <c r="D21" s="51" t="s">
        <v>84</v>
      </c>
      <c r="E21" s="51" t="s">
        <v>337</v>
      </c>
      <c r="F21" s="51" t="s">
        <v>304</v>
      </c>
      <c r="G21" s="55">
        <v>93568</v>
      </c>
      <c r="H21" s="57">
        <v>201.49868799999999</v>
      </c>
      <c r="I21" s="39">
        <v>2.35E-2</v>
      </c>
      <c r="M21" s="168"/>
      <c r="N21" s="170"/>
      <c r="O21" s="168"/>
    </row>
    <row r="22" spans="1:15" ht="15.75">
      <c r="A22" t="s">
        <v>237</v>
      </c>
      <c r="B22" t="s">
        <v>548</v>
      </c>
      <c r="C22" s="47">
        <v>17</v>
      </c>
      <c r="D22" s="51" t="s">
        <v>90</v>
      </c>
      <c r="E22" s="51" t="s">
        <v>338</v>
      </c>
      <c r="F22" s="51" t="s">
        <v>309</v>
      </c>
      <c r="G22" s="55">
        <v>228057</v>
      </c>
      <c r="H22" s="57">
        <v>195.216792</v>
      </c>
      <c r="I22" s="39">
        <v>2.2799999999999997E-2</v>
      </c>
      <c r="M22" s="168"/>
      <c r="N22" s="170"/>
      <c r="O22" s="168"/>
    </row>
    <row r="23" spans="1:15" ht="15.75">
      <c r="A23" t="s">
        <v>237</v>
      </c>
      <c r="B23" t="s">
        <v>509</v>
      </c>
      <c r="C23" s="47">
        <v>18</v>
      </c>
      <c r="D23" s="51" t="s">
        <v>87</v>
      </c>
      <c r="E23" s="51" t="s">
        <v>339</v>
      </c>
      <c r="F23" s="51" t="s">
        <v>301</v>
      </c>
      <c r="G23" s="55">
        <v>155851</v>
      </c>
      <c r="H23" s="57">
        <v>193.80071899999999</v>
      </c>
      <c r="I23" s="39">
        <v>2.2599999999999999E-2</v>
      </c>
      <c r="M23" s="168"/>
      <c r="N23" s="170"/>
      <c r="O23" s="168"/>
    </row>
    <row r="24" spans="1:15" ht="15.75">
      <c r="A24" t="s">
        <v>237</v>
      </c>
      <c r="B24" t="s">
        <v>532</v>
      </c>
      <c r="C24" s="47">
        <v>19</v>
      </c>
      <c r="D24" s="51" t="s">
        <v>89</v>
      </c>
      <c r="E24" s="51" t="s">
        <v>340</v>
      </c>
      <c r="F24" s="51" t="s">
        <v>375</v>
      </c>
      <c r="G24" s="55">
        <v>38763</v>
      </c>
      <c r="H24" s="57">
        <v>189.473544</v>
      </c>
      <c r="I24" s="39">
        <v>2.2099999999999998E-2</v>
      </c>
      <c r="M24" s="168"/>
      <c r="N24" s="170"/>
      <c r="O24" s="168"/>
    </row>
    <row r="25" spans="1:15" ht="15.75">
      <c r="A25" t="s">
        <v>237</v>
      </c>
      <c r="B25" t="s">
        <v>533</v>
      </c>
      <c r="C25" s="47">
        <v>20</v>
      </c>
      <c r="D25" s="51" t="s">
        <v>86</v>
      </c>
      <c r="E25" s="51" t="s">
        <v>341</v>
      </c>
      <c r="F25" s="51" t="s">
        <v>374</v>
      </c>
      <c r="G25" s="55">
        <v>131010</v>
      </c>
      <c r="H25" s="57">
        <v>185.44465500000001</v>
      </c>
      <c r="I25" s="39">
        <v>2.1600000000000001E-2</v>
      </c>
      <c r="M25" s="168"/>
      <c r="N25" s="170"/>
      <c r="O25" s="168"/>
    </row>
    <row r="26" spans="1:15" ht="15.75">
      <c r="A26" t="s">
        <v>237</v>
      </c>
      <c r="B26" t="s">
        <v>524</v>
      </c>
      <c r="C26" s="47">
        <v>21</v>
      </c>
      <c r="D26" s="51" t="s">
        <v>91</v>
      </c>
      <c r="E26" s="51" t="s">
        <v>342</v>
      </c>
      <c r="F26" s="51" t="s">
        <v>304</v>
      </c>
      <c r="G26" s="55">
        <v>99002</v>
      </c>
      <c r="H26" s="57">
        <v>183.50020699999999</v>
      </c>
      <c r="I26" s="39">
        <v>2.1400000000000002E-2</v>
      </c>
      <c r="M26" s="168"/>
      <c r="N26" s="170"/>
      <c r="O26" s="168"/>
    </row>
    <row r="27" spans="1:15" ht="15.75">
      <c r="A27" t="s">
        <v>237</v>
      </c>
      <c r="B27" t="s">
        <v>541</v>
      </c>
      <c r="C27" s="47">
        <v>22</v>
      </c>
      <c r="D27" s="51" t="s">
        <v>96</v>
      </c>
      <c r="E27" s="51" t="s">
        <v>343</v>
      </c>
      <c r="F27" s="51" t="s">
        <v>376</v>
      </c>
      <c r="G27" s="55">
        <v>22283</v>
      </c>
      <c r="H27" s="57">
        <v>173.79625899999999</v>
      </c>
      <c r="I27" s="39">
        <v>2.0299999999999999E-2</v>
      </c>
      <c r="M27" s="168"/>
      <c r="N27" s="170"/>
      <c r="O27" s="168"/>
    </row>
    <row r="28" spans="1:15" ht="15.75">
      <c r="A28" t="s">
        <v>237</v>
      </c>
      <c r="B28" t="s">
        <v>556</v>
      </c>
      <c r="C28" s="47">
        <v>23</v>
      </c>
      <c r="D28" s="51" t="s">
        <v>93</v>
      </c>
      <c r="E28" s="51" t="s">
        <v>344</v>
      </c>
      <c r="F28" s="51" t="s">
        <v>311</v>
      </c>
      <c r="G28" s="55">
        <v>39975</v>
      </c>
      <c r="H28" s="57">
        <v>171.21292500000001</v>
      </c>
      <c r="I28" s="39">
        <v>0.02</v>
      </c>
      <c r="M28" s="168"/>
      <c r="N28" s="170"/>
      <c r="O28" s="168"/>
    </row>
    <row r="29" spans="1:15" ht="15.75">
      <c r="A29" t="s">
        <v>237</v>
      </c>
      <c r="B29" t="s">
        <v>551</v>
      </c>
      <c r="C29" s="47">
        <v>24</v>
      </c>
      <c r="D29" s="51" t="s">
        <v>95</v>
      </c>
      <c r="E29" s="51" t="s">
        <v>345</v>
      </c>
      <c r="F29" s="51" t="s">
        <v>377</v>
      </c>
      <c r="G29" s="55">
        <v>128673</v>
      </c>
      <c r="H29" s="57">
        <v>163.73639299999999</v>
      </c>
      <c r="I29" s="39">
        <v>1.9099999999999999E-2</v>
      </c>
      <c r="M29" s="168"/>
      <c r="N29" s="170"/>
      <c r="O29" s="168"/>
    </row>
    <row r="30" spans="1:15" ht="15.75">
      <c r="A30" t="s">
        <v>237</v>
      </c>
      <c r="B30" t="s">
        <v>543</v>
      </c>
      <c r="C30" s="47">
        <v>25</v>
      </c>
      <c r="D30" s="51" t="s">
        <v>92</v>
      </c>
      <c r="E30" s="51" t="s">
        <v>346</v>
      </c>
      <c r="F30" s="51" t="s">
        <v>303</v>
      </c>
      <c r="G30" s="55">
        <v>40811</v>
      </c>
      <c r="H30" s="57">
        <v>163.611299</v>
      </c>
      <c r="I30" s="39">
        <v>1.9099999999999999E-2</v>
      </c>
      <c r="M30" s="168"/>
      <c r="N30" s="170"/>
      <c r="O30" s="168"/>
    </row>
    <row r="31" spans="1:15" ht="15.75">
      <c r="A31" t="s">
        <v>237</v>
      </c>
      <c r="B31" t="s">
        <v>516</v>
      </c>
      <c r="C31" s="47">
        <v>26</v>
      </c>
      <c r="D31" s="51" t="s">
        <v>97</v>
      </c>
      <c r="E31" s="51" t="s">
        <v>347</v>
      </c>
      <c r="F31" s="51" t="s">
        <v>378</v>
      </c>
      <c r="G31" s="55">
        <v>50124</v>
      </c>
      <c r="H31" s="57">
        <v>158.61739800000001</v>
      </c>
      <c r="I31" s="39">
        <v>1.8500000000000003E-2</v>
      </c>
      <c r="M31" s="168"/>
      <c r="N31" s="170"/>
      <c r="O31" s="168"/>
    </row>
    <row r="32" spans="1:15" ht="15.75">
      <c r="A32" t="s">
        <v>237</v>
      </c>
      <c r="B32" t="s">
        <v>523</v>
      </c>
      <c r="C32" s="47">
        <v>27</v>
      </c>
      <c r="D32" s="51" t="s">
        <v>102</v>
      </c>
      <c r="E32" s="51" t="s">
        <v>348</v>
      </c>
      <c r="F32" s="51" t="s">
        <v>304</v>
      </c>
      <c r="G32" s="55">
        <v>17515</v>
      </c>
      <c r="H32" s="57">
        <v>152.179078</v>
      </c>
      <c r="I32" s="39">
        <v>1.77E-2</v>
      </c>
      <c r="M32" s="168"/>
      <c r="N32" s="170"/>
      <c r="O32" s="168"/>
    </row>
    <row r="33" spans="1:15" ht="15.75">
      <c r="A33" t="s">
        <v>237</v>
      </c>
      <c r="B33" t="s">
        <v>515</v>
      </c>
      <c r="C33" s="47">
        <v>28</v>
      </c>
      <c r="D33" s="51" t="s">
        <v>94</v>
      </c>
      <c r="E33" s="51" t="s">
        <v>349</v>
      </c>
      <c r="F33" s="51" t="s">
        <v>303</v>
      </c>
      <c r="G33" s="55">
        <v>53255</v>
      </c>
      <c r="H33" s="57">
        <v>147.25007500000001</v>
      </c>
      <c r="I33" s="39">
        <v>1.72E-2</v>
      </c>
      <c r="M33" s="168"/>
      <c r="N33" s="170"/>
      <c r="O33" s="168"/>
    </row>
    <row r="34" spans="1:15" ht="15.75">
      <c r="A34" t="s">
        <v>237</v>
      </c>
      <c r="B34" t="s">
        <v>545</v>
      </c>
      <c r="C34" s="47">
        <v>29</v>
      </c>
      <c r="D34" s="51" t="s">
        <v>98</v>
      </c>
      <c r="E34" s="51" t="s">
        <v>350</v>
      </c>
      <c r="F34" s="51" t="s">
        <v>313</v>
      </c>
      <c r="G34" s="55">
        <v>156747</v>
      </c>
      <c r="H34" s="57">
        <v>144.91260199999999</v>
      </c>
      <c r="I34" s="39">
        <v>1.6899999999999998E-2</v>
      </c>
      <c r="M34" s="168"/>
      <c r="N34" s="170"/>
      <c r="O34" s="168"/>
    </row>
    <row r="35" spans="1:15" ht="15.75">
      <c r="A35" t="s">
        <v>237</v>
      </c>
      <c r="B35" t="s">
        <v>536</v>
      </c>
      <c r="C35" s="47">
        <v>30</v>
      </c>
      <c r="D35" s="51" t="s">
        <v>105</v>
      </c>
      <c r="E35" s="51" t="s">
        <v>351</v>
      </c>
      <c r="F35" s="51" t="s">
        <v>316</v>
      </c>
      <c r="G35" s="55">
        <v>85618</v>
      </c>
      <c r="H35" s="57">
        <v>144.00947600000001</v>
      </c>
      <c r="I35" s="39">
        <v>1.6799999999999999E-2</v>
      </c>
      <c r="M35" s="168"/>
      <c r="N35" s="170"/>
      <c r="O35" s="168"/>
    </row>
    <row r="36" spans="1:15" ht="15.75">
      <c r="A36" t="s">
        <v>237</v>
      </c>
      <c r="B36" t="s">
        <v>517</v>
      </c>
      <c r="C36" s="47">
        <v>31</v>
      </c>
      <c r="D36" s="51" t="s">
        <v>99</v>
      </c>
      <c r="E36" s="51" t="s">
        <v>352</v>
      </c>
      <c r="F36" s="51" t="s">
        <v>302</v>
      </c>
      <c r="G36" s="55">
        <v>47248</v>
      </c>
      <c r="H36" s="57">
        <v>141.12977599999999</v>
      </c>
      <c r="I36" s="39">
        <v>1.6500000000000001E-2</v>
      </c>
      <c r="M36" s="168"/>
      <c r="N36" s="170"/>
      <c r="O36" s="168"/>
    </row>
    <row r="37" spans="1:15" ht="15.75">
      <c r="A37" t="s">
        <v>237</v>
      </c>
      <c r="B37" t="s">
        <v>514</v>
      </c>
      <c r="C37" s="47">
        <v>32</v>
      </c>
      <c r="D37" s="51" t="s">
        <v>103</v>
      </c>
      <c r="E37" s="51" t="s">
        <v>353</v>
      </c>
      <c r="F37" s="51" t="s">
        <v>379</v>
      </c>
      <c r="G37" s="55">
        <v>15453</v>
      </c>
      <c r="H37" s="57">
        <v>140.444591</v>
      </c>
      <c r="I37" s="39">
        <v>1.6399999999999998E-2</v>
      </c>
      <c r="M37" s="168"/>
      <c r="N37" s="170"/>
      <c r="O37" s="168"/>
    </row>
    <row r="38" spans="1:15" ht="15.75">
      <c r="A38" t="s">
        <v>237</v>
      </c>
      <c r="B38" t="s">
        <v>520</v>
      </c>
      <c r="C38" s="47">
        <v>33</v>
      </c>
      <c r="D38" s="51" t="s">
        <v>108</v>
      </c>
      <c r="E38" s="51" t="s">
        <v>354</v>
      </c>
      <c r="F38" s="51" t="s">
        <v>377</v>
      </c>
      <c r="G38" s="55">
        <v>13695</v>
      </c>
      <c r="H38" s="57">
        <v>137.504648</v>
      </c>
      <c r="I38" s="39">
        <v>1.6E-2</v>
      </c>
      <c r="M38" s="168"/>
      <c r="N38" s="170"/>
      <c r="O38" s="168"/>
    </row>
    <row r="39" spans="1:15" ht="15.75">
      <c r="A39" t="s">
        <v>237</v>
      </c>
      <c r="B39" t="s">
        <v>555</v>
      </c>
      <c r="C39" s="47">
        <v>34</v>
      </c>
      <c r="D39" s="51" t="s">
        <v>101</v>
      </c>
      <c r="E39" s="51" t="s">
        <v>355</v>
      </c>
      <c r="F39" s="51" t="s">
        <v>305</v>
      </c>
      <c r="G39" s="55">
        <v>4708</v>
      </c>
      <c r="H39" s="57">
        <v>136.541416</v>
      </c>
      <c r="I39" s="39">
        <v>1.5900000000000001E-2</v>
      </c>
      <c r="M39" s="168"/>
      <c r="N39" s="170"/>
      <c r="O39" s="168"/>
    </row>
    <row r="40" spans="1:15" ht="15.75">
      <c r="A40" t="s">
        <v>237</v>
      </c>
      <c r="B40" t="s">
        <v>540</v>
      </c>
      <c r="C40" s="47">
        <v>35</v>
      </c>
      <c r="D40" s="51" t="s">
        <v>109</v>
      </c>
      <c r="E40" s="51" t="s">
        <v>356</v>
      </c>
      <c r="F40" s="51" t="s">
        <v>380</v>
      </c>
      <c r="G40" s="55">
        <v>62905</v>
      </c>
      <c r="H40" s="57">
        <v>135.46591799999999</v>
      </c>
      <c r="I40" s="39">
        <v>1.5800000000000002E-2</v>
      </c>
      <c r="M40" s="168"/>
      <c r="N40" s="170"/>
      <c r="O40" s="168"/>
    </row>
    <row r="41" spans="1:15" ht="15.75">
      <c r="A41" t="s">
        <v>237</v>
      </c>
      <c r="B41" t="s">
        <v>521</v>
      </c>
      <c r="C41" s="47">
        <v>36</v>
      </c>
      <c r="D41" s="51" t="s">
        <v>100</v>
      </c>
      <c r="E41" s="51" t="s">
        <v>357</v>
      </c>
      <c r="F41" s="51" t="s">
        <v>310</v>
      </c>
      <c r="G41" s="55">
        <v>167197</v>
      </c>
      <c r="H41" s="57">
        <v>134.17559299999999</v>
      </c>
      <c r="I41" s="39">
        <v>1.5600000000000001E-2</v>
      </c>
      <c r="M41" s="168"/>
      <c r="N41" s="170"/>
      <c r="O41" s="168"/>
    </row>
    <row r="42" spans="1:15" ht="15.75">
      <c r="A42" t="s">
        <v>237</v>
      </c>
      <c r="B42" t="s">
        <v>513</v>
      </c>
      <c r="C42" s="47">
        <v>37</v>
      </c>
      <c r="D42" s="51" t="s">
        <v>106</v>
      </c>
      <c r="E42" s="51" t="s">
        <v>358</v>
      </c>
      <c r="F42" s="51" t="s">
        <v>315</v>
      </c>
      <c r="G42" s="55">
        <v>106750</v>
      </c>
      <c r="H42" s="57">
        <v>133.38412500000001</v>
      </c>
      <c r="I42" s="39">
        <v>1.5600000000000001E-2</v>
      </c>
      <c r="M42" s="168"/>
      <c r="N42" s="170"/>
      <c r="O42" s="168"/>
    </row>
    <row r="43" spans="1:15" ht="15.75">
      <c r="A43" t="s">
        <v>237</v>
      </c>
      <c r="B43" t="s">
        <v>549</v>
      </c>
      <c r="C43" s="47">
        <v>38</v>
      </c>
      <c r="D43" s="51" t="s">
        <v>107</v>
      </c>
      <c r="E43" s="51" t="s">
        <v>359</v>
      </c>
      <c r="F43" s="51" t="s">
        <v>303</v>
      </c>
      <c r="G43" s="55">
        <v>64247</v>
      </c>
      <c r="H43" s="57">
        <v>125.69925600000001</v>
      </c>
      <c r="I43" s="39">
        <v>1.47E-2</v>
      </c>
      <c r="M43" s="168"/>
      <c r="N43" s="170"/>
      <c r="O43" s="168"/>
    </row>
    <row r="44" spans="1:15" ht="15.75">
      <c r="A44" t="s">
        <v>237</v>
      </c>
      <c r="B44" t="s">
        <v>508</v>
      </c>
      <c r="C44" s="47">
        <v>39</v>
      </c>
      <c r="D44" s="51" t="s">
        <v>104</v>
      </c>
      <c r="E44" s="51" t="s">
        <v>360</v>
      </c>
      <c r="F44" s="51" t="s">
        <v>304</v>
      </c>
      <c r="G44" s="55">
        <v>32150</v>
      </c>
      <c r="H44" s="57">
        <v>122.796925</v>
      </c>
      <c r="I44" s="39">
        <v>1.43E-2</v>
      </c>
      <c r="M44" s="168"/>
      <c r="N44" s="170"/>
      <c r="O44" s="168"/>
    </row>
    <row r="45" spans="1:15" ht="15.75">
      <c r="A45" t="s">
        <v>237</v>
      </c>
      <c r="B45" t="s">
        <v>546</v>
      </c>
      <c r="C45" s="47">
        <v>40</v>
      </c>
      <c r="D45" s="51" t="s">
        <v>110</v>
      </c>
      <c r="E45" s="51" t="s">
        <v>361</v>
      </c>
      <c r="F45" s="51" t="s">
        <v>381</v>
      </c>
      <c r="G45" s="55">
        <v>94458</v>
      </c>
      <c r="H45" s="57">
        <v>107.776578</v>
      </c>
      <c r="I45" s="39">
        <v>1.26E-2</v>
      </c>
      <c r="M45" s="168"/>
      <c r="N45" s="170"/>
      <c r="O45" s="168"/>
    </row>
    <row r="46" spans="1:15" ht="15.75">
      <c r="A46" t="s">
        <v>237</v>
      </c>
      <c r="B46" t="s">
        <v>542</v>
      </c>
      <c r="C46" s="47">
        <v>41</v>
      </c>
      <c r="D46" s="51" t="s">
        <v>112</v>
      </c>
      <c r="E46" s="51" t="s">
        <v>362</v>
      </c>
      <c r="F46" s="51" t="s">
        <v>375</v>
      </c>
      <c r="G46" s="55">
        <v>38499</v>
      </c>
      <c r="H46" s="57">
        <v>104.54403499999999</v>
      </c>
      <c r="I46" s="39">
        <v>1.2199999999999999E-2</v>
      </c>
      <c r="M46" s="168"/>
      <c r="N46" s="170"/>
      <c r="O46" s="168"/>
    </row>
    <row r="47" spans="1:15" ht="15.75">
      <c r="A47" t="s">
        <v>237</v>
      </c>
      <c r="B47" t="s">
        <v>535</v>
      </c>
      <c r="C47" s="47">
        <v>42</v>
      </c>
      <c r="D47" s="51" t="s">
        <v>111</v>
      </c>
      <c r="E47" s="51" t="s">
        <v>363</v>
      </c>
      <c r="F47" s="51" t="s">
        <v>309</v>
      </c>
      <c r="G47" s="55">
        <v>189307</v>
      </c>
      <c r="H47" s="57">
        <v>102.22578</v>
      </c>
      <c r="I47" s="39">
        <v>1.1899999999999999E-2</v>
      </c>
      <c r="M47" s="168"/>
      <c r="N47" s="170"/>
      <c r="O47" s="168"/>
    </row>
    <row r="48" spans="1:15" ht="15.75">
      <c r="A48" t="s">
        <v>237</v>
      </c>
      <c r="B48" t="s">
        <v>547</v>
      </c>
      <c r="C48" s="47">
        <v>43</v>
      </c>
      <c r="D48" s="51" t="s">
        <v>113</v>
      </c>
      <c r="E48" s="51" t="s">
        <v>364</v>
      </c>
      <c r="F48" s="51" t="s">
        <v>305</v>
      </c>
      <c r="G48" s="55">
        <v>10641</v>
      </c>
      <c r="H48" s="57">
        <v>100.924565</v>
      </c>
      <c r="I48" s="39">
        <v>1.18E-2</v>
      </c>
      <c r="M48" s="168"/>
      <c r="N48" s="170"/>
      <c r="O48" s="168"/>
    </row>
    <row r="49" spans="1:15" ht="15.75">
      <c r="A49" t="s">
        <v>237</v>
      </c>
      <c r="B49" t="s">
        <v>507</v>
      </c>
      <c r="C49" s="47">
        <v>44</v>
      </c>
      <c r="D49" s="51" t="s">
        <v>114</v>
      </c>
      <c r="E49" s="51" t="s">
        <v>365</v>
      </c>
      <c r="F49" s="51" t="s">
        <v>303</v>
      </c>
      <c r="G49" s="55">
        <v>97996</v>
      </c>
      <c r="H49" s="57">
        <v>90.940287999999995</v>
      </c>
      <c r="I49" s="39">
        <v>1.06E-2</v>
      </c>
      <c r="M49" s="168"/>
      <c r="N49" s="170"/>
      <c r="O49" s="168"/>
    </row>
    <row r="50" spans="1:15" ht="15.75">
      <c r="A50" t="s">
        <v>237</v>
      </c>
      <c r="B50" t="s">
        <v>512</v>
      </c>
      <c r="C50" s="47">
        <v>45</v>
      </c>
      <c r="D50" s="51" t="s">
        <v>115</v>
      </c>
      <c r="E50" s="51" t="s">
        <v>366</v>
      </c>
      <c r="F50" s="51" t="s">
        <v>382</v>
      </c>
      <c r="G50" s="55">
        <v>143958</v>
      </c>
      <c r="H50" s="57">
        <v>90.621561</v>
      </c>
      <c r="I50" s="39">
        <v>1.06E-2</v>
      </c>
      <c r="M50" s="168"/>
      <c r="N50" s="170"/>
      <c r="O50" s="168"/>
    </row>
    <row r="51" spans="1:15" ht="15.75">
      <c r="A51" t="s">
        <v>237</v>
      </c>
      <c r="B51" t="s">
        <v>527</v>
      </c>
      <c r="C51" s="47">
        <v>46</v>
      </c>
      <c r="D51" s="51" t="s">
        <v>116</v>
      </c>
      <c r="E51" s="51" t="s">
        <v>367</v>
      </c>
      <c r="F51" s="51" t="s">
        <v>308</v>
      </c>
      <c r="G51" s="55">
        <v>372226</v>
      </c>
      <c r="H51" s="57">
        <v>87.286997</v>
      </c>
      <c r="I51" s="39">
        <v>1.0200000000000001E-2</v>
      </c>
      <c r="M51" s="168"/>
      <c r="N51" s="170"/>
      <c r="O51" s="168"/>
    </row>
    <row r="52" spans="1:15" ht="15.75">
      <c r="A52" t="s">
        <v>237</v>
      </c>
      <c r="B52" t="s">
        <v>537</v>
      </c>
      <c r="C52" s="47">
        <v>47</v>
      </c>
      <c r="D52" s="51" t="s">
        <v>118</v>
      </c>
      <c r="E52" s="51" t="s">
        <v>368</v>
      </c>
      <c r="F52" s="51" t="s">
        <v>305</v>
      </c>
      <c r="G52" s="55">
        <v>20947</v>
      </c>
      <c r="H52" s="57">
        <v>81.075363999999993</v>
      </c>
      <c r="I52" s="39">
        <v>9.4999999999999998E-3</v>
      </c>
      <c r="M52" s="168"/>
      <c r="N52" s="170"/>
      <c r="O52" s="168"/>
    </row>
    <row r="53" spans="1:15" ht="15.75">
      <c r="A53" t="s">
        <v>237</v>
      </c>
      <c r="B53" t="s">
        <v>553</v>
      </c>
      <c r="C53" s="47">
        <v>48</v>
      </c>
      <c r="D53" s="51" t="s">
        <v>117</v>
      </c>
      <c r="E53" s="51" t="s">
        <v>369</v>
      </c>
      <c r="F53" s="51" t="s">
        <v>313</v>
      </c>
      <c r="G53" s="55">
        <v>48249</v>
      </c>
      <c r="H53" s="57">
        <v>74.158713000000006</v>
      </c>
      <c r="I53" s="39">
        <v>8.6E-3</v>
      </c>
      <c r="M53" s="168"/>
      <c r="N53" s="170"/>
      <c r="O53" s="168"/>
    </row>
    <row r="54" spans="1:15" ht="15.75">
      <c r="A54" t="s">
        <v>237</v>
      </c>
      <c r="B54" t="s">
        <v>552</v>
      </c>
      <c r="C54" s="47">
        <v>49</v>
      </c>
      <c r="D54" s="51" t="s">
        <v>119</v>
      </c>
      <c r="E54" s="51" t="s">
        <v>370</v>
      </c>
      <c r="F54" s="51" t="s">
        <v>306</v>
      </c>
      <c r="G54" s="55">
        <v>317360</v>
      </c>
      <c r="H54" s="57">
        <v>63.630679999999998</v>
      </c>
      <c r="I54" s="39">
        <v>7.4000000000000003E-3</v>
      </c>
      <c r="M54" s="168"/>
      <c r="N54" s="170"/>
      <c r="O54" s="168"/>
    </row>
    <row r="55" spans="1:15" ht="16.5" thickBot="1">
      <c r="A55" t="s">
        <v>237</v>
      </c>
      <c r="B55" t="s">
        <v>539</v>
      </c>
      <c r="C55" s="47">
        <v>50</v>
      </c>
      <c r="D55" s="51" t="s">
        <v>120</v>
      </c>
      <c r="E55" s="51" t="s">
        <v>371</v>
      </c>
      <c r="F55" s="51" t="s">
        <v>311</v>
      </c>
      <c r="G55" s="55">
        <v>20194</v>
      </c>
      <c r="H55" s="57">
        <v>53.615070000000003</v>
      </c>
      <c r="I55" s="39">
        <v>6.3E-3</v>
      </c>
      <c r="M55" s="168"/>
      <c r="N55" s="170"/>
      <c r="O55" s="168"/>
    </row>
    <row r="56" spans="1:15" ht="16.5" thickBot="1">
      <c r="C56" s="77"/>
      <c r="D56" s="64"/>
      <c r="E56" s="65" t="s">
        <v>685</v>
      </c>
      <c r="F56" s="64"/>
      <c r="G56" s="64"/>
      <c r="H56" s="66">
        <v>8547.2506470000008</v>
      </c>
      <c r="I56" s="166">
        <v>0.99709999999999999</v>
      </c>
    </row>
    <row r="57" spans="1:15">
      <c r="C57" s="49"/>
      <c r="D57" s="49"/>
      <c r="E57" s="49"/>
      <c r="F57" s="49"/>
      <c r="G57" s="49"/>
      <c r="H57" s="49"/>
      <c r="I57" s="42"/>
    </row>
    <row r="58" spans="1:15" ht="16.5" thickBot="1">
      <c r="C58" s="72" t="s">
        <v>70</v>
      </c>
      <c r="D58" s="49"/>
      <c r="E58" s="53" t="s">
        <v>684</v>
      </c>
      <c r="F58" s="49"/>
      <c r="G58" s="49"/>
      <c r="H58" s="59">
        <v>0</v>
      </c>
      <c r="I58" s="43">
        <v>0</v>
      </c>
    </row>
    <row r="59" spans="1:15" ht="16.5" thickBot="1">
      <c r="C59" s="68"/>
      <c r="D59" s="69"/>
      <c r="E59" s="65" t="s">
        <v>685</v>
      </c>
      <c r="F59" s="70"/>
      <c r="G59" s="70"/>
      <c r="H59" s="66">
        <v>0</v>
      </c>
      <c r="I59" s="71">
        <v>0</v>
      </c>
    </row>
    <row r="60" spans="1:15" ht="15.75" thickBot="1">
      <c r="C60" s="46"/>
      <c r="D60" s="49"/>
      <c r="E60" s="49"/>
      <c r="F60" s="49"/>
      <c r="G60" s="49"/>
      <c r="H60" s="49"/>
      <c r="I60" s="42"/>
    </row>
    <row r="61" spans="1:15" ht="16.5" thickBot="1">
      <c r="C61" s="79" t="s">
        <v>206</v>
      </c>
      <c r="D61" s="69"/>
      <c r="E61" s="80" t="s">
        <v>686</v>
      </c>
      <c r="F61" s="69"/>
      <c r="G61" s="69"/>
      <c r="H61" s="81">
        <v>27.472045999999999</v>
      </c>
      <c r="I61" s="82">
        <v>2.8999999999999998E-3</v>
      </c>
    </row>
    <row r="62" spans="1:15" ht="16.5" thickBot="1">
      <c r="C62" s="76"/>
      <c r="D62" s="48"/>
      <c r="E62" s="53" t="s">
        <v>685</v>
      </c>
      <c r="F62" s="48"/>
      <c r="G62" s="48"/>
      <c r="H62" s="58">
        <v>27.472045999999999</v>
      </c>
      <c r="I62" s="41">
        <v>2.8999999999999998E-3</v>
      </c>
    </row>
    <row r="63" spans="1:15" ht="16.5" thickBot="1">
      <c r="C63" s="77"/>
      <c r="D63" s="64"/>
      <c r="E63" s="65" t="s">
        <v>687</v>
      </c>
      <c r="F63" s="64"/>
      <c r="G63" s="64"/>
      <c r="H63" s="66">
        <v>8574.7226930000015</v>
      </c>
      <c r="I63" s="78">
        <v>1</v>
      </c>
    </row>
    <row r="64" spans="1:15">
      <c r="C64" s="32"/>
      <c r="D64" s="1"/>
      <c r="E64" s="5" t="s">
        <v>55</v>
      </c>
      <c r="F64" s="4"/>
      <c r="G64" s="4"/>
      <c r="H64" s="1"/>
      <c r="I64" s="33"/>
    </row>
    <row r="65" spans="1:9">
      <c r="C65" s="32"/>
      <c r="D65" s="1"/>
      <c r="E65" s="18" t="s">
        <v>56</v>
      </c>
      <c r="F65" s="5"/>
      <c r="G65" s="5"/>
      <c r="H65" s="1"/>
      <c r="I65" s="33"/>
    </row>
    <row r="66" spans="1:9" ht="15.75">
      <c r="C66" s="32"/>
      <c r="D66" s="1"/>
      <c r="E66" s="3" t="s">
        <v>57</v>
      </c>
      <c r="F66" s="5"/>
      <c r="G66" s="7" t="s">
        <v>58</v>
      </c>
      <c r="H66" s="1"/>
      <c r="I66" s="33"/>
    </row>
    <row r="67" spans="1:9" ht="15.75">
      <c r="C67" s="32"/>
      <c r="D67" s="1"/>
      <c r="E67" s="3" t="s">
        <v>59</v>
      </c>
      <c r="F67" s="5"/>
      <c r="G67" s="7" t="s">
        <v>58</v>
      </c>
      <c r="H67" s="1"/>
      <c r="I67" s="33"/>
    </row>
    <row r="68" spans="1:9" ht="15.75">
      <c r="A68" t="s">
        <v>237</v>
      </c>
      <c r="C68" s="32"/>
      <c r="D68" s="1"/>
      <c r="E68" s="3" t="s">
        <v>320</v>
      </c>
      <c r="F68" s="5"/>
      <c r="G68" s="9">
        <v>111.477396</v>
      </c>
      <c r="H68" s="1"/>
      <c r="I68" s="33"/>
    </row>
    <row r="69" spans="1:9" ht="15.75">
      <c r="A69" t="s">
        <v>237</v>
      </c>
      <c r="C69" s="32"/>
      <c r="D69" s="1"/>
      <c r="E69" s="3" t="s">
        <v>319</v>
      </c>
      <c r="F69" s="5"/>
      <c r="G69" s="9">
        <v>110.000176</v>
      </c>
      <c r="H69" s="1"/>
      <c r="I69" s="33"/>
    </row>
    <row r="70" spans="1:9" ht="15.75">
      <c r="C70" s="32"/>
      <c r="D70" s="1"/>
      <c r="E70" s="3" t="s">
        <v>60</v>
      </c>
      <c r="F70" s="5"/>
      <c r="G70" s="7" t="s">
        <v>58</v>
      </c>
      <c r="H70" s="1"/>
      <c r="I70" s="33"/>
    </row>
    <row r="71" spans="1:9" ht="15.75">
      <c r="C71" s="32"/>
      <c r="D71" s="1"/>
      <c r="E71" s="3" t="s">
        <v>61</v>
      </c>
      <c r="F71" s="5"/>
      <c r="G71" s="7" t="s">
        <v>58</v>
      </c>
      <c r="H71" s="1"/>
      <c r="I71" s="33"/>
    </row>
    <row r="72" spans="1:9" ht="15.75">
      <c r="A72" t="s">
        <v>237</v>
      </c>
      <c r="C72" s="32"/>
      <c r="D72" s="1"/>
      <c r="E72" s="3" t="s">
        <v>62</v>
      </c>
      <c r="F72" s="5"/>
      <c r="G72" s="11">
        <v>0.33214551928851621</v>
      </c>
      <c r="H72" s="1"/>
      <c r="I72" s="33"/>
    </row>
    <row r="73" spans="1:9" ht="15.75">
      <c r="C73" s="32"/>
      <c r="D73" s="1"/>
      <c r="E73" s="3" t="s">
        <v>63</v>
      </c>
      <c r="F73" s="5"/>
      <c r="G73" s="11" t="s">
        <v>58</v>
      </c>
      <c r="H73" s="1"/>
      <c r="I73" s="33"/>
    </row>
    <row r="74" spans="1:9" ht="15.75">
      <c r="C74" s="32"/>
      <c r="D74" s="1"/>
      <c r="E74" s="3" t="s">
        <v>64</v>
      </c>
      <c r="F74" s="5"/>
      <c r="G74" s="11" t="s">
        <v>58</v>
      </c>
      <c r="H74" s="1"/>
      <c r="I74" s="33"/>
    </row>
    <row r="75" spans="1:9" ht="16.5" thickBot="1">
      <c r="C75" s="37"/>
      <c r="D75" s="34"/>
      <c r="E75" s="28" t="s">
        <v>65</v>
      </c>
      <c r="F75" s="73"/>
      <c r="G75" s="35"/>
      <c r="H75" s="34"/>
      <c r="I75" s="36"/>
    </row>
  </sheetData>
  <sheetProtection password="96CD" sheet="1" objects="1" scenarios="1" selectLockedCells="1" selectUnlockedCells="1"/>
  <mergeCells count="2">
    <mergeCell ref="C1:I1"/>
    <mergeCell ref="C2:I2"/>
  </mergeCells>
  <phoneticPr fontId="21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7"/>
  <sheetViews>
    <sheetView topLeftCell="C1" zoomScale="85" zoomScaleNormal="85" workbookViewId="0">
      <selection activeCell="C1" sqref="C1:I1"/>
    </sheetView>
  </sheetViews>
  <sheetFormatPr defaultRowHeight="15"/>
  <cols>
    <col min="1" max="2" width="0" hidden="1" customWidth="1"/>
    <col min="3" max="3" width="7.140625" bestFit="1" customWidth="1"/>
    <col min="4" max="4" width="12.85546875" bestFit="1" customWidth="1"/>
    <col min="5" max="5" width="68.85546875" customWidth="1"/>
    <col min="6" max="6" width="14.85546875" customWidth="1"/>
    <col min="7" max="7" width="10.140625" bestFit="1" customWidth="1"/>
    <col min="8" max="8" width="12.42578125" customWidth="1"/>
    <col min="15" max="15" width="4.7109375" bestFit="1" customWidth="1"/>
  </cols>
  <sheetData>
    <row r="1" spans="1:15" ht="18.75" customHeight="1">
      <c r="C1" s="368" t="s">
        <v>321</v>
      </c>
      <c r="D1" s="368"/>
      <c r="E1" s="368"/>
      <c r="F1" s="368"/>
      <c r="G1" s="368"/>
      <c r="H1" s="368"/>
      <c r="I1" s="368"/>
    </row>
    <row r="2" spans="1:15" ht="19.5" customHeight="1" thickBot="1">
      <c r="C2" s="368" t="s">
        <v>129</v>
      </c>
      <c r="D2" s="368"/>
      <c r="E2" s="368"/>
      <c r="F2" s="368"/>
      <c r="G2" s="368"/>
      <c r="H2" s="368"/>
      <c r="I2" s="368"/>
    </row>
    <row r="3" spans="1:15" ht="45.75" thickBot="1">
      <c r="C3" s="61" t="s">
        <v>0</v>
      </c>
      <c r="D3" s="61" t="s">
        <v>1</v>
      </c>
      <c r="E3" s="29" t="s">
        <v>2</v>
      </c>
      <c r="F3" s="29" t="s">
        <v>205</v>
      </c>
      <c r="G3" s="29" t="s">
        <v>3</v>
      </c>
      <c r="H3" s="62" t="s">
        <v>66</v>
      </c>
      <c r="I3" s="63" t="s">
        <v>4</v>
      </c>
    </row>
    <row r="4" spans="1:15" ht="15.75">
      <c r="C4" s="72" t="s">
        <v>69</v>
      </c>
      <c r="D4" s="49"/>
      <c r="E4" s="52" t="s">
        <v>67</v>
      </c>
      <c r="F4" s="49"/>
      <c r="G4" s="49"/>
      <c r="H4" s="56"/>
      <c r="I4" s="38"/>
    </row>
    <row r="5" spans="1:15" ht="15.75">
      <c r="C5" s="46"/>
      <c r="D5" s="49"/>
      <c r="E5" s="52" t="s">
        <v>68</v>
      </c>
      <c r="F5" s="49"/>
      <c r="G5" s="49"/>
      <c r="H5" s="56"/>
      <c r="I5" s="38"/>
    </row>
    <row r="6" spans="1:15" ht="15.75">
      <c r="A6" t="s">
        <v>240</v>
      </c>
      <c r="B6" t="s">
        <v>559</v>
      </c>
      <c r="C6" s="47">
        <v>1</v>
      </c>
      <c r="D6" s="51" t="s">
        <v>13</v>
      </c>
      <c r="E6" s="51" t="s">
        <v>260</v>
      </c>
      <c r="F6" s="51" t="s">
        <v>303</v>
      </c>
      <c r="G6" s="55">
        <v>21955</v>
      </c>
      <c r="H6" s="57">
        <v>463.30538799999999</v>
      </c>
      <c r="I6" s="39">
        <v>0.50549999999999995</v>
      </c>
      <c r="M6" s="168"/>
      <c r="N6" s="170"/>
      <c r="O6" s="168"/>
    </row>
    <row r="7" spans="1:15" ht="15.75">
      <c r="A7" t="s">
        <v>240</v>
      </c>
      <c r="B7" t="s">
        <v>558</v>
      </c>
      <c r="C7" s="47">
        <v>2</v>
      </c>
      <c r="D7" s="51" t="s">
        <v>46</v>
      </c>
      <c r="E7" s="51" t="s">
        <v>292</v>
      </c>
      <c r="F7" s="51" t="s">
        <v>303</v>
      </c>
      <c r="G7" s="55">
        <v>14330</v>
      </c>
      <c r="H7" s="57">
        <v>103.98564500000001</v>
      </c>
      <c r="I7" s="39">
        <v>0.11349999999999999</v>
      </c>
      <c r="M7" s="168"/>
      <c r="N7" s="170"/>
      <c r="O7" s="168"/>
    </row>
    <row r="8" spans="1:15" ht="15.75">
      <c r="A8" t="s">
        <v>240</v>
      </c>
      <c r="B8" t="s">
        <v>562</v>
      </c>
      <c r="C8" s="47">
        <v>3</v>
      </c>
      <c r="D8" s="51" t="s">
        <v>47</v>
      </c>
      <c r="E8" s="51" t="s">
        <v>294</v>
      </c>
      <c r="F8" s="51" t="s">
        <v>303</v>
      </c>
      <c r="G8" s="55">
        <v>11331</v>
      </c>
      <c r="H8" s="57">
        <v>83.668104</v>
      </c>
      <c r="I8" s="39">
        <v>9.1300000000000006E-2</v>
      </c>
      <c r="M8" s="168"/>
      <c r="N8" s="170"/>
      <c r="O8" s="168"/>
    </row>
    <row r="9" spans="1:15" ht="15.75">
      <c r="A9" t="s">
        <v>240</v>
      </c>
      <c r="B9" t="s">
        <v>565</v>
      </c>
      <c r="C9" s="47">
        <v>4</v>
      </c>
      <c r="D9" s="51" t="s">
        <v>92</v>
      </c>
      <c r="E9" s="51" t="s">
        <v>346</v>
      </c>
      <c r="F9" s="51" t="s">
        <v>303</v>
      </c>
      <c r="G9" s="55">
        <v>12179</v>
      </c>
      <c r="H9" s="57">
        <v>48.825611000000002</v>
      </c>
      <c r="I9" s="39">
        <v>5.33E-2</v>
      </c>
      <c r="M9" s="168"/>
      <c r="N9" s="170"/>
      <c r="O9" s="168"/>
    </row>
    <row r="10" spans="1:15" ht="15.75">
      <c r="A10" t="s">
        <v>240</v>
      </c>
      <c r="B10" t="s">
        <v>560</v>
      </c>
      <c r="C10" s="47">
        <v>5</v>
      </c>
      <c r="D10" s="51" t="s">
        <v>94</v>
      </c>
      <c r="E10" s="51" t="s">
        <v>349</v>
      </c>
      <c r="F10" s="51" t="s">
        <v>303</v>
      </c>
      <c r="G10" s="55">
        <v>15892</v>
      </c>
      <c r="H10" s="57">
        <v>43.941380000000002</v>
      </c>
      <c r="I10" s="39">
        <v>4.7899999999999998E-2</v>
      </c>
      <c r="M10" s="168"/>
      <c r="N10" s="170"/>
      <c r="O10" s="168"/>
    </row>
    <row r="11" spans="1:15" ht="15.75">
      <c r="A11" t="s">
        <v>240</v>
      </c>
      <c r="B11" t="s">
        <v>568</v>
      </c>
      <c r="C11" s="47">
        <v>6</v>
      </c>
      <c r="D11" s="51" t="s">
        <v>107</v>
      </c>
      <c r="E11" s="51" t="s">
        <v>359</v>
      </c>
      <c r="F11" s="51" t="s">
        <v>303</v>
      </c>
      <c r="G11" s="55">
        <v>19173</v>
      </c>
      <c r="H11" s="57">
        <v>37.511975</v>
      </c>
      <c r="I11" s="39">
        <v>4.0899999999999999E-2</v>
      </c>
      <c r="M11" s="168"/>
      <c r="N11" s="170"/>
      <c r="O11" s="168"/>
    </row>
    <row r="12" spans="1:15" ht="15.75">
      <c r="A12" t="s">
        <v>240</v>
      </c>
      <c r="B12" t="s">
        <v>561</v>
      </c>
      <c r="C12" s="47">
        <v>7</v>
      </c>
      <c r="D12" s="51" t="s">
        <v>123</v>
      </c>
      <c r="E12" s="51" t="s">
        <v>383</v>
      </c>
      <c r="F12" s="51" t="s">
        <v>303</v>
      </c>
      <c r="G12" s="55">
        <v>10436</v>
      </c>
      <c r="H12" s="57">
        <v>32.393343999999999</v>
      </c>
      <c r="I12" s="39">
        <v>3.5299999999999998E-2</v>
      </c>
      <c r="M12" s="168"/>
      <c r="N12" s="170"/>
      <c r="O12" s="168"/>
    </row>
    <row r="13" spans="1:15" ht="15.75">
      <c r="A13" t="s">
        <v>240</v>
      </c>
      <c r="B13" t="s">
        <v>557</v>
      </c>
      <c r="C13" s="47">
        <v>8</v>
      </c>
      <c r="D13" s="51" t="s">
        <v>114</v>
      </c>
      <c r="E13" s="51" t="s">
        <v>365</v>
      </c>
      <c r="F13" s="51" t="s">
        <v>303</v>
      </c>
      <c r="G13" s="55">
        <v>29243</v>
      </c>
      <c r="H13" s="57">
        <v>27.137504</v>
      </c>
      <c r="I13" s="39">
        <v>2.9600000000000001E-2</v>
      </c>
      <c r="M13" s="168"/>
      <c r="N13" s="170"/>
      <c r="O13" s="168"/>
    </row>
    <row r="14" spans="1:15" ht="15.75">
      <c r="A14" t="s">
        <v>240</v>
      </c>
      <c r="B14" t="s">
        <v>563</v>
      </c>
      <c r="C14" s="47">
        <v>9</v>
      </c>
      <c r="D14" s="51" t="s">
        <v>124</v>
      </c>
      <c r="E14" s="51" t="s">
        <v>384</v>
      </c>
      <c r="F14" s="51" t="s">
        <v>303</v>
      </c>
      <c r="G14" s="55">
        <v>17033</v>
      </c>
      <c r="H14" s="57">
        <v>23.181913000000002</v>
      </c>
      <c r="I14" s="39">
        <v>2.53E-2</v>
      </c>
      <c r="M14" s="168"/>
      <c r="N14" s="170"/>
      <c r="O14" s="168"/>
    </row>
    <row r="15" spans="1:15" ht="15.75">
      <c r="A15" t="s">
        <v>240</v>
      </c>
      <c r="B15" t="s">
        <v>564</v>
      </c>
      <c r="C15" s="47">
        <v>10</v>
      </c>
      <c r="D15" s="51" t="s">
        <v>125</v>
      </c>
      <c r="E15" s="51" t="s">
        <v>385</v>
      </c>
      <c r="F15" s="51" t="s">
        <v>303</v>
      </c>
      <c r="G15" s="55">
        <v>20013</v>
      </c>
      <c r="H15" s="57">
        <v>20.663423000000002</v>
      </c>
      <c r="I15" s="39">
        <v>2.2499999999999999E-2</v>
      </c>
      <c r="M15" s="168"/>
      <c r="N15" s="170"/>
      <c r="O15" s="168"/>
    </row>
    <row r="16" spans="1:15" ht="15.75">
      <c r="A16" t="s">
        <v>240</v>
      </c>
      <c r="B16" t="s">
        <v>567</v>
      </c>
      <c r="C16" s="47">
        <v>11</v>
      </c>
      <c r="D16" s="51" t="s">
        <v>126</v>
      </c>
      <c r="E16" s="51" t="s">
        <v>386</v>
      </c>
      <c r="F16" s="51" t="s">
        <v>303</v>
      </c>
      <c r="G16" s="55">
        <v>14904</v>
      </c>
      <c r="H16" s="57">
        <v>17.534555999999998</v>
      </c>
      <c r="I16" s="39">
        <v>1.9099999999999999E-2</v>
      </c>
      <c r="M16" s="168"/>
      <c r="N16" s="170"/>
      <c r="O16" s="168"/>
    </row>
    <row r="17" spans="1:15" ht="16.5" thickBot="1">
      <c r="A17" t="s">
        <v>240</v>
      </c>
      <c r="B17" t="s">
        <v>566</v>
      </c>
      <c r="C17" s="47">
        <v>12</v>
      </c>
      <c r="D17" s="51" t="s">
        <v>127</v>
      </c>
      <c r="E17" s="51" t="s">
        <v>387</v>
      </c>
      <c r="F17" s="51" t="s">
        <v>303</v>
      </c>
      <c r="G17" s="55">
        <v>17987</v>
      </c>
      <c r="H17" s="57">
        <v>12.869699000000001</v>
      </c>
      <c r="I17" s="39">
        <v>1.3999999999999999E-2</v>
      </c>
      <c r="M17" s="168"/>
      <c r="N17" s="170"/>
      <c r="O17" s="168"/>
    </row>
    <row r="18" spans="1:15" ht="16.5" thickBot="1">
      <c r="C18" s="77"/>
      <c r="D18" s="64"/>
      <c r="E18" s="65" t="s">
        <v>685</v>
      </c>
      <c r="F18" s="64"/>
      <c r="G18" s="64"/>
      <c r="H18" s="66">
        <v>915.0185419999998</v>
      </c>
      <c r="I18" s="166">
        <v>0.99820000000000009</v>
      </c>
    </row>
    <row r="19" spans="1:15">
      <c r="C19" s="46"/>
      <c r="D19" s="49"/>
      <c r="E19" s="49"/>
      <c r="F19" s="49"/>
      <c r="G19" s="49"/>
      <c r="H19" s="49"/>
      <c r="I19" s="42"/>
    </row>
    <row r="20" spans="1:15" ht="16.5" thickBot="1">
      <c r="C20" s="72" t="s">
        <v>70</v>
      </c>
      <c r="D20" s="49"/>
      <c r="E20" s="53" t="s">
        <v>684</v>
      </c>
      <c r="F20" s="49"/>
      <c r="G20" s="49"/>
      <c r="H20" s="59">
        <v>0</v>
      </c>
      <c r="I20" s="43">
        <v>0</v>
      </c>
    </row>
    <row r="21" spans="1:15" ht="16.5" thickBot="1">
      <c r="C21" s="68"/>
      <c r="D21" s="69"/>
      <c r="E21" s="65" t="s">
        <v>685</v>
      </c>
      <c r="F21" s="70"/>
      <c r="G21" s="70"/>
      <c r="H21" s="66">
        <v>0</v>
      </c>
      <c r="I21" s="71">
        <v>0</v>
      </c>
    </row>
    <row r="22" spans="1:15" ht="15.75" thickBot="1">
      <c r="C22" s="46"/>
      <c r="D22" s="49"/>
      <c r="E22" s="49"/>
      <c r="F22" s="49"/>
      <c r="G22" s="49"/>
      <c r="H22" s="49"/>
      <c r="I22" s="42"/>
    </row>
    <row r="23" spans="1:15" ht="16.5" thickBot="1">
      <c r="C23" s="79" t="s">
        <v>206</v>
      </c>
      <c r="D23" s="69"/>
      <c r="E23" s="80" t="s">
        <v>686</v>
      </c>
      <c r="F23" s="69"/>
      <c r="G23" s="69"/>
      <c r="H23" s="81">
        <v>1.517782</v>
      </c>
      <c r="I23" s="82">
        <v>1.8E-3</v>
      </c>
    </row>
    <row r="24" spans="1:15" ht="16.5" thickBot="1">
      <c r="C24" s="64"/>
      <c r="D24" s="64"/>
      <c r="E24" s="65" t="s">
        <v>685</v>
      </c>
      <c r="F24" s="64"/>
      <c r="G24" s="64"/>
      <c r="H24" s="66">
        <v>1.517782</v>
      </c>
      <c r="I24" s="166">
        <v>1.8E-3</v>
      </c>
    </row>
    <row r="25" spans="1:15" ht="16.5" thickBot="1">
      <c r="C25" s="50"/>
      <c r="D25" s="50"/>
      <c r="E25" s="54" t="s">
        <v>687</v>
      </c>
      <c r="F25" s="50"/>
      <c r="G25" s="50"/>
      <c r="H25" s="60">
        <v>916.53632399999981</v>
      </c>
      <c r="I25" s="45">
        <v>1</v>
      </c>
    </row>
    <row r="26" spans="1:15">
      <c r="C26" s="32"/>
      <c r="D26" s="1"/>
      <c r="E26" s="5" t="s">
        <v>55</v>
      </c>
      <c r="F26" s="4"/>
      <c r="G26" s="4"/>
      <c r="H26" s="1"/>
      <c r="I26" s="33"/>
    </row>
    <row r="27" spans="1:15">
      <c r="C27" s="32"/>
      <c r="D27" s="1"/>
      <c r="E27" s="18" t="s">
        <v>56</v>
      </c>
      <c r="F27" s="5"/>
      <c r="G27" s="5"/>
      <c r="H27" s="1"/>
      <c r="I27" s="33"/>
    </row>
    <row r="28" spans="1:15" ht="15.75">
      <c r="C28" s="32"/>
      <c r="D28" s="1"/>
      <c r="E28" s="3" t="s">
        <v>57</v>
      </c>
      <c r="F28" s="5"/>
      <c r="G28" s="7" t="s">
        <v>58</v>
      </c>
      <c r="H28" s="1"/>
      <c r="I28" s="33"/>
    </row>
    <row r="29" spans="1:15" ht="15.75">
      <c r="C29" s="32"/>
      <c r="D29" s="1"/>
      <c r="E29" s="3" t="s">
        <v>59</v>
      </c>
      <c r="F29" s="5"/>
      <c r="G29" s="7" t="s">
        <v>58</v>
      </c>
      <c r="H29" s="1"/>
      <c r="I29" s="33"/>
    </row>
    <row r="30" spans="1:15" ht="15.75">
      <c r="A30" t="s">
        <v>240</v>
      </c>
      <c r="C30" s="32"/>
      <c r="D30" s="1"/>
      <c r="E30" s="3" t="s">
        <v>320</v>
      </c>
      <c r="F30" s="5"/>
      <c r="G30" s="9">
        <v>354.58158400000002</v>
      </c>
      <c r="H30" s="1"/>
      <c r="I30" s="33"/>
    </row>
    <row r="31" spans="1:15" ht="15.75">
      <c r="A31" t="s">
        <v>240</v>
      </c>
      <c r="C31" s="32"/>
      <c r="D31" s="1"/>
      <c r="E31" s="3" t="s">
        <v>319</v>
      </c>
      <c r="F31" s="5"/>
      <c r="G31" s="9">
        <v>330.23218800000001</v>
      </c>
      <c r="H31" s="1"/>
      <c r="I31" s="33"/>
    </row>
    <row r="32" spans="1:15" ht="15.75">
      <c r="C32" s="32"/>
      <c r="D32" s="1"/>
      <c r="E32" s="3" t="s">
        <v>60</v>
      </c>
      <c r="F32" s="5"/>
      <c r="G32" s="7" t="s">
        <v>58</v>
      </c>
      <c r="H32" s="1"/>
      <c r="I32" s="33"/>
    </row>
    <row r="33" spans="1:9" ht="15.75">
      <c r="C33" s="32"/>
      <c r="D33" s="1"/>
      <c r="E33" s="3" t="s">
        <v>61</v>
      </c>
      <c r="F33" s="5"/>
      <c r="G33" s="7" t="s">
        <v>58</v>
      </c>
      <c r="H33" s="1"/>
      <c r="I33" s="33"/>
    </row>
    <row r="34" spans="1:9" ht="15.75">
      <c r="A34" t="s">
        <v>240</v>
      </c>
      <c r="C34" s="32"/>
      <c r="D34" s="1"/>
      <c r="E34" s="3" t="s">
        <v>62</v>
      </c>
      <c r="F34" s="5"/>
      <c r="G34" s="11">
        <v>3.4483575838000475</v>
      </c>
      <c r="H34" s="1"/>
      <c r="I34" s="33"/>
    </row>
    <row r="35" spans="1:9" ht="15.75">
      <c r="C35" s="32"/>
      <c r="D35" s="1"/>
      <c r="E35" s="3" t="s">
        <v>63</v>
      </c>
      <c r="F35" s="5"/>
      <c r="G35" s="11" t="s">
        <v>58</v>
      </c>
      <c r="H35" s="1"/>
      <c r="I35" s="33"/>
    </row>
    <row r="36" spans="1:9" ht="15.75">
      <c r="C36" s="32"/>
      <c r="D36" s="1"/>
      <c r="E36" s="3" t="s">
        <v>64</v>
      </c>
      <c r="F36" s="5"/>
      <c r="G36" s="7" t="s">
        <v>58</v>
      </c>
      <c r="H36" s="1"/>
      <c r="I36" s="33"/>
    </row>
    <row r="37" spans="1:9" ht="16.5" thickBot="1">
      <c r="C37" s="37"/>
      <c r="D37" s="34"/>
      <c r="E37" s="28" t="s">
        <v>65</v>
      </c>
      <c r="F37" s="34"/>
      <c r="G37" s="34"/>
      <c r="H37" s="34"/>
      <c r="I37" s="36"/>
    </row>
  </sheetData>
  <sheetProtection password="96CD" sheet="1" objects="1" scenarios="1" selectLockedCells="1" selectUnlockedCells="1"/>
  <mergeCells count="2">
    <mergeCell ref="C1:I1"/>
    <mergeCell ref="C2:I2"/>
  </mergeCells>
  <phoneticPr fontId="21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5"/>
  <sheetViews>
    <sheetView topLeftCell="C1" zoomScale="85" zoomScaleNormal="85" workbookViewId="0">
      <selection activeCell="C1" sqref="C1:I1"/>
    </sheetView>
  </sheetViews>
  <sheetFormatPr defaultRowHeight="15"/>
  <cols>
    <col min="1" max="2" width="0" hidden="1" customWidth="1"/>
    <col min="3" max="3" width="7.140625" bestFit="1" customWidth="1"/>
    <col min="5" max="5" width="59.28515625" customWidth="1"/>
    <col min="7" max="7" width="11.85546875" bestFit="1" customWidth="1"/>
    <col min="8" max="8" width="13.140625" bestFit="1" customWidth="1"/>
  </cols>
  <sheetData>
    <row r="1" spans="1:9" ht="18.75" customHeight="1">
      <c r="C1" s="368" t="s">
        <v>321</v>
      </c>
      <c r="D1" s="368"/>
      <c r="E1" s="368"/>
      <c r="F1" s="368"/>
      <c r="G1" s="368"/>
      <c r="H1" s="368"/>
      <c r="I1" s="368"/>
    </row>
    <row r="2" spans="1:9" ht="19.5" thickBot="1">
      <c r="C2" s="368" t="s">
        <v>128</v>
      </c>
      <c r="D2" s="368"/>
      <c r="E2" s="368"/>
      <c r="F2" s="368"/>
      <c r="G2" s="368"/>
      <c r="H2" s="368"/>
      <c r="I2" s="368"/>
    </row>
    <row r="3" spans="1:9" ht="60.75" thickBot="1">
      <c r="C3" s="30" t="s">
        <v>0</v>
      </c>
      <c r="D3" s="61" t="s">
        <v>1</v>
      </c>
      <c r="E3" s="29" t="s">
        <v>2</v>
      </c>
      <c r="F3" s="29" t="s">
        <v>209</v>
      </c>
      <c r="G3" s="29" t="s">
        <v>210</v>
      </c>
      <c r="H3" s="62" t="s">
        <v>66</v>
      </c>
      <c r="I3" s="63" t="s">
        <v>4</v>
      </c>
    </row>
    <row r="4" spans="1:9" ht="15.75">
      <c r="C4" s="72" t="s">
        <v>69</v>
      </c>
      <c r="D4" s="49"/>
      <c r="E4" s="52" t="s">
        <v>688</v>
      </c>
      <c r="F4" s="49"/>
      <c r="G4" s="49"/>
      <c r="H4" s="56"/>
      <c r="I4" s="38"/>
    </row>
    <row r="5" spans="1:9" ht="16.5" thickBot="1">
      <c r="A5" t="s">
        <v>414</v>
      </c>
      <c r="B5" t="s">
        <v>414</v>
      </c>
      <c r="C5" s="31"/>
      <c r="D5" s="51"/>
      <c r="E5" s="51" t="s">
        <v>688</v>
      </c>
      <c r="F5" s="51" t="s">
        <v>688</v>
      </c>
      <c r="G5" s="55">
        <v>10483</v>
      </c>
      <c r="H5" s="57">
        <v>326132.69210599997</v>
      </c>
      <c r="I5" s="39">
        <v>0.99430000000000007</v>
      </c>
    </row>
    <row r="6" spans="1:9" ht="16.5" thickBot="1">
      <c r="C6" s="83"/>
      <c r="D6" s="64"/>
      <c r="E6" s="65" t="s">
        <v>685</v>
      </c>
      <c r="F6" s="64"/>
      <c r="G6" s="64"/>
      <c r="H6" s="66">
        <v>326132.69210599997</v>
      </c>
      <c r="I6" s="67">
        <v>0.99430000000000007</v>
      </c>
    </row>
    <row r="7" spans="1:9">
      <c r="C7" s="32"/>
      <c r="D7" s="49"/>
      <c r="E7" s="49"/>
      <c r="F7" s="49"/>
      <c r="G7" s="49"/>
      <c r="H7" s="49"/>
      <c r="I7" s="42"/>
    </row>
    <row r="8" spans="1:9" ht="16.5" thickBot="1">
      <c r="C8" s="72" t="s">
        <v>70</v>
      </c>
      <c r="D8" s="49"/>
      <c r="E8" s="53" t="s">
        <v>684</v>
      </c>
      <c r="F8" s="49"/>
      <c r="G8" s="49"/>
      <c r="H8" s="59">
        <v>0</v>
      </c>
      <c r="I8" s="43">
        <v>0</v>
      </c>
    </row>
    <row r="9" spans="1:9" ht="16.5" thickBot="1">
      <c r="C9" s="68"/>
      <c r="D9" s="69"/>
      <c r="E9" s="65" t="s">
        <v>685</v>
      </c>
      <c r="F9" s="70"/>
      <c r="G9" s="70"/>
      <c r="H9" s="66">
        <v>0</v>
      </c>
      <c r="I9" s="71">
        <v>0</v>
      </c>
    </row>
    <row r="10" spans="1:9" ht="15.75" thickBot="1">
      <c r="C10" s="32"/>
      <c r="D10" s="49"/>
      <c r="E10" s="49"/>
      <c r="F10" s="49"/>
      <c r="G10" s="49"/>
      <c r="H10" s="49"/>
      <c r="I10" s="42"/>
    </row>
    <row r="11" spans="1:9" ht="16.5" thickBot="1">
      <c r="C11" s="79" t="s">
        <v>206</v>
      </c>
      <c r="D11" s="69"/>
      <c r="E11" s="80" t="s">
        <v>686</v>
      </c>
      <c r="F11" s="69"/>
      <c r="G11" s="69"/>
      <c r="H11" s="81">
        <v>1885.1159720000001</v>
      </c>
      <c r="I11" s="82">
        <v>5.6999999999999993E-3</v>
      </c>
    </row>
    <row r="12" spans="1:9" ht="16.5" thickBot="1">
      <c r="C12" s="83"/>
      <c r="D12" s="64"/>
      <c r="E12" s="65" t="s">
        <v>685</v>
      </c>
      <c r="F12" s="64"/>
      <c r="G12" s="64"/>
      <c r="H12" s="66">
        <v>1885.1159720000001</v>
      </c>
      <c r="I12" s="67">
        <v>5.6999999999999993E-3</v>
      </c>
    </row>
    <row r="13" spans="1:9" ht="16.5" thickBot="1">
      <c r="C13" s="44"/>
      <c r="D13" s="50"/>
      <c r="E13" s="54" t="s">
        <v>687</v>
      </c>
      <c r="F13" s="50"/>
      <c r="G13" s="50"/>
      <c r="H13" s="60">
        <v>328017.80807799997</v>
      </c>
      <c r="I13" s="45">
        <v>1</v>
      </c>
    </row>
    <row r="14" spans="1:9">
      <c r="C14" s="32"/>
      <c r="D14" s="1"/>
      <c r="E14" s="5"/>
      <c r="F14" s="4"/>
      <c r="G14" s="4"/>
      <c r="H14" s="1"/>
      <c r="I14" s="33"/>
    </row>
    <row r="15" spans="1:9">
      <c r="C15" s="32"/>
      <c r="D15" s="1"/>
      <c r="E15" s="18" t="s">
        <v>56</v>
      </c>
      <c r="F15" s="5"/>
      <c r="G15" s="5"/>
      <c r="H15" s="1"/>
      <c r="I15" s="33"/>
    </row>
    <row r="16" spans="1:9" ht="15.75">
      <c r="C16" s="32"/>
      <c r="D16" s="1"/>
      <c r="E16" s="3" t="s">
        <v>57</v>
      </c>
      <c r="F16" s="5"/>
      <c r="G16" s="7" t="s">
        <v>58</v>
      </c>
      <c r="H16" s="1"/>
      <c r="I16" s="33"/>
    </row>
    <row r="17" spans="1:9" ht="15.75">
      <c r="C17" s="32"/>
      <c r="D17" s="1"/>
      <c r="E17" s="3" t="s">
        <v>59</v>
      </c>
      <c r="F17" s="5"/>
      <c r="G17" s="7" t="s">
        <v>58</v>
      </c>
      <c r="H17" s="1"/>
      <c r="I17" s="33"/>
    </row>
    <row r="18" spans="1:9" ht="15.75">
      <c r="A18" t="s">
        <v>239</v>
      </c>
      <c r="C18" s="32"/>
      <c r="D18" s="1"/>
      <c r="E18" s="3" t="s">
        <v>320</v>
      </c>
      <c r="F18" s="5"/>
      <c r="G18" s="9">
        <v>2995.3842650000001</v>
      </c>
      <c r="H18" s="1"/>
      <c r="I18" s="33"/>
    </row>
    <row r="19" spans="1:9" ht="15.75">
      <c r="A19" t="s">
        <v>239</v>
      </c>
      <c r="C19" s="32"/>
      <c r="D19" s="1"/>
      <c r="E19" s="3" t="s">
        <v>319</v>
      </c>
      <c r="F19" s="5"/>
      <c r="G19" s="9">
        <v>2964.8150519999999</v>
      </c>
      <c r="H19" s="1"/>
      <c r="I19" s="33"/>
    </row>
    <row r="20" spans="1:9" ht="15.75">
      <c r="C20" s="32"/>
      <c r="D20" s="1"/>
      <c r="E20" s="3" t="s">
        <v>60</v>
      </c>
      <c r="F20" s="5"/>
      <c r="G20" s="7" t="s">
        <v>58</v>
      </c>
      <c r="H20" s="1"/>
      <c r="I20" s="33"/>
    </row>
    <row r="21" spans="1:9" ht="15.75">
      <c r="C21" s="32"/>
      <c r="D21" s="1"/>
      <c r="E21" s="3" t="s">
        <v>61</v>
      </c>
      <c r="F21" s="5"/>
      <c r="G21" s="7" t="s">
        <v>58</v>
      </c>
      <c r="H21" s="1"/>
      <c r="I21" s="33"/>
    </row>
    <row r="22" spans="1:9" ht="15.75">
      <c r="A22" t="s">
        <v>239</v>
      </c>
      <c r="C22" s="32"/>
      <c r="D22" s="1"/>
      <c r="E22" s="3" t="s">
        <v>62</v>
      </c>
      <c r="F22" s="5"/>
      <c r="G22" s="11">
        <v>0.17954178158358103</v>
      </c>
      <c r="H22" s="1"/>
      <c r="I22" s="33"/>
    </row>
    <row r="23" spans="1:9" ht="15.75">
      <c r="C23" s="32"/>
      <c r="D23" s="1"/>
      <c r="E23" s="3" t="s">
        <v>63</v>
      </c>
      <c r="F23" s="5"/>
      <c r="G23" s="11" t="s">
        <v>58</v>
      </c>
      <c r="H23" s="1"/>
      <c r="I23" s="33"/>
    </row>
    <row r="24" spans="1:9" ht="15.75">
      <c r="C24" s="32"/>
      <c r="D24" s="1"/>
      <c r="E24" s="3" t="s">
        <v>64</v>
      </c>
      <c r="F24" s="5"/>
      <c r="G24" s="7" t="s">
        <v>58</v>
      </c>
      <c r="H24" s="1"/>
      <c r="I24" s="33"/>
    </row>
    <row r="25" spans="1:9" ht="16.5" thickBot="1">
      <c r="C25" s="37"/>
      <c r="D25" s="34"/>
      <c r="E25" s="28" t="s">
        <v>65</v>
      </c>
      <c r="F25" s="34"/>
      <c r="G25" s="34"/>
      <c r="H25" s="34"/>
      <c r="I25" s="36"/>
    </row>
  </sheetData>
  <sheetProtection password="96CD" sheet="1" objects="1" scenarios="1" selectLockedCells="1" selectUnlockedCells="1"/>
  <mergeCells count="2">
    <mergeCell ref="C1:I1"/>
    <mergeCell ref="C2:I2"/>
  </mergeCells>
  <phoneticPr fontId="21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4"/>
  <sheetViews>
    <sheetView topLeftCell="C1" zoomScale="85" zoomScaleNormal="85" workbookViewId="0">
      <selection activeCell="C1" sqref="C1:I1"/>
    </sheetView>
  </sheetViews>
  <sheetFormatPr defaultRowHeight="15"/>
  <cols>
    <col min="1" max="2" width="0" hidden="1" customWidth="1"/>
    <col min="3" max="3" width="7.140625" bestFit="1" customWidth="1"/>
    <col min="4" max="4" width="9.7109375" customWidth="1"/>
    <col min="5" max="5" width="68.140625" customWidth="1"/>
    <col min="6" max="6" width="14.5703125" bestFit="1" customWidth="1"/>
    <col min="7" max="8" width="11.85546875" bestFit="1" customWidth="1"/>
    <col min="9" max="9" width="8.85546875" bestFit="1" customWidth="1"/>
  </cols>
  <sheetData>
    <row r="1" spans="3:9" ht="18.75" customHeight="1">
      <c r="C1" s="368" t="s">
        <v>321</v>
      </c>
      <c r="D1" s="368"/>
      <c r="E1" s="368"/>
      <c r="F1" s="368"/>
      <c r="G1" s="368"/>
      <c r="H1" s="368"/>
      <c r="I1" s="368"/>
    </row>
    <row r="2" spans="3:9" ht="19.5" thickBot="1">
      <c r="C2" s="368" t="s">
        <v>133</v>
      </c>
      <c r="D2" s="368"/>
      <c r="E2" s="368"/>
      <c r="F2" s="368"/>
      <c r="G2" s="368"/>
      <c r="H2" s="368"/>
      <c r="I2" s="368"/>
    </row>
    <row r="3" spans="3:9" ht="45.75" thickBot="1">
      <c r="C3" s="61" t="s">
        <v>0</v>
      </c>
      <c r="D3" s="61" t="s">
        <v>1</v>
      </c>
      <c r="E3" s="29" t="s">
        <v>2</v>
      </c>
      <c r="F3" s="29" t="s">
        <v>211</v>
      </c>
      <c r="G3" s="29" t="s">
        <v>3</v>
      </c>
      <c r="H3" s="62" t="s">
        <v>66</v>
      </c>
      <c r="I3" s="63" t="s">
        <v>4</v>
      </c>
    </row>
    <row r="4" spans="3:9" ht="15.75" thickBot="1">
      <c r="C4" s="49"/>
      <c r="D4" s="49"/>
      <c r="E4" s="49"/>
      <c r="F4" s="49"/>
      <c r="G4" s="49"/>
      <c r="H4" s="56"/>
      <c r="I4" s="38"/>
    </row>
    <row r="5" spans="3:9" ht="16.5" thickBot="1">
      <c r="C5" s="92" t="s">
        <v>69</v>
      </c>
      <c r="D5" s="69"/>
      <c r="E5" s="80" t="s">
        <v>689</v>
      </c>
      <c r="F5" s="69"/>
      <c r="G5" s="69"/>
      <c r="H5" s="85">
        <v>0</v>
      </c>
      <c r="I5" s="84">
        <v>0</v>
      </c>
    </row>
    <row r="6" spans="3:9" ht="16.5" thickBot="1">
      <c r="C6" s="69"/>
      <c r="D6" s="69"/>
      <c r="E6" s="65" t="s">
        <v>685</v>
      </c>
      <c r="F6" s="69"/>
      <c r="G6" s="69"/>
      <c r="H6" s="85">
        <v>0</v>
      </c>
      <c r="I6" s="84">
        <v>0</v>
      </c>
    </row>
    <row r="7" spans="3:9" ht="15.75">
      <c r="C7" s="49"/>
      <c r="D7" s="49"/>
      <c r="E7" s="53"/>
      <c r="F7" s="49"/>
      <c r="G7" s="49"/>
      <c r="H7" s="56"/>
      <c r="I7" s="38"/>
    </row>
    <row r="8" spans="3:9" ht="16.5" thickBot="1">
      <c r="C8" s="93" t="s">
        <v>70</v>
      </c>
      <c r="D8" s="49"/>
      <c r="E8" s="53" t="s">
        <v>684</v>
      </c>
      <c r="F8" s="49"/>
      <c r="G8" s="49"/>
      <c r="H8" s="59">
        <v>0</v>
      </c>
      <c r="I8" s="43">
        <v>0</v>
      </c>
    </row>
    <row r="9" spans="3:9" ht="16.5" thickBot="1">
      <c r="C9" s="68"/>
      <c r="D9" s="69"/>
      <c r="E9" s="65" t="s">
        <v>685</v>
      </c>
      <c r="F9" s="70"/>
      <c r="G9" s="70"/>
      <c r="H9" s="66">
        <v>0</v>
      </c>
      <c r="I9" s="71">
        <v>0</v>
      </c>
    </row>
    <row r="10" spans="3:9" ht="15.75">
      <c r="C10" s="94" t="s">
        <v>206</v>
      </c>
      <c r="D10" s="75"/>
      <c r="E10" s="86" t="s">
        <v>690</v>
      </c>
      <c r="F10" s="75"/>
      <c r="G10" s="75"/>
      <c r="H10" s="87"/>
      <c r="I10" s="38"/>
    </row>
    <row r="11" spans="3:9" ht="15.75">
      <c r="C11" s="47">
        <v>1</v>
      </c>
      <c r="D11" s="47"/>
      <c r="E11" s="51" t="s">
        <v>691</v>
      </c>
      <c r="F11" s="51"/>
      <c r="G11" s="55"/>
      <c r="H11" s="57">
        <v>1050</v>
      </c>
      <c r="I11" s="39">
        <v>1.8427007188766803E-2</v>
      </c>
    </row>
    <row r="12" spans="3:9" ht="16.5" thickBot="1">
      <c r="C12" s="47">
        <v>2</v>
      </c>
      <c r="D12" s="47"/>
      <c r="E12" s="51" t="s">
        <v>692</v>
      </c>
      <c r="F12" s="51"/>
      <c r="G12" s="55"/>
      <c r="H12" s="57">
        <v>200</v>
      </c>
      <c r="I12" s="39">
        <v>3.5099061311936772E-3</v>
      </c>
    </row>
    <row r="13" spans="3:9" ht="16.5" thickBot="1">
      <c r="C13" s="64"/>
      <c r="D13" s="64"/>
      <c r="E13" s="65" t="s">
        <v>685</v>
      </c>
      <c r="F13" s="64"/>
      <c r="G13" s="64"/>
      <c r="H13" s="66">
        <v>1250</v>
      </c>
      <c r="I13" s="67">
        <v>2.1936913319960481E-2</v>
      </c>
    </row>
    <row r="14" spans="3:9" ht="15.75" thickBot="1">
      <c r="C14" s="49"/>
      <c r="D14" s="49"/>
      <c r="E14" s="49"/>
      <c r="F14" s="49"/>
      <c r="G14" s="49"/>
      <c r="H14" s="56"/>
      <c r="I14" s="38"/>
    </row>
    <row r="15" spans="3:9" ht="16.5" thickBot="1">
      <c r="C15" s="92" t="s">
        <v>207</v>
      </c>
      <c r="D15" s="69"/>
      <c r="E15" s="172" t="s">
        <v>132</v>
      </c>
      <c r="F15" s="69"/>
      <c r="G15" s="69"/>
      <c r="H15" s="88">
        <v>55300.000002500012</v>
      </c>
      <c r="I15" s="167">
        <v>0.97048904531892577</v>
      </c>
    </row>
    <row r="16" spans="3:9" ht="16.5" thickBot="1">
      <c r="C16" s="64"/>
      <c r="D16" s="64"/>
      <c r="E16" s="65" t="s">
        <v>685</v>
      </c>
      <c r="F16" s="64"/>
      <c r="G16" s="64"/>
      <c r="H16" s="66">
        <v>55300.000002500012</v>
      </c>
      <c r="I16" s="67">
        <v>0.97048904531892577</v>
      </c>
    </row>
    <row r="17" spans="1:9" ht="15.75" thickBot="1">
      <c r="C17" s="49"/>
      <c r="D17" s="49"/>
      <c r="E17" s="49"/>
      <c r="F17" s="49"/>
      <c r="G17" s="49"/>
      <c r="H17" s="49"/>
      <c r="I17" s="42"/>
    </row>
    <row r="18" spans="1:9" ht="16.5" thickBot="1">
      <c r="C18" s="92" t="s">
        <v>208</v>
      </c>
      <c r="D18" s="69"/>
      <c r="E18" s="80" t="s">
        <v>686</v>
      </c>
      <c r="F18" s="69"/>
      <c r="G18" s="69"/>
      <c r="H18" s="90">
        <v>431.58085020000004</v>
      </c>
      <c r="I18" s="167">
        <v>7.5740413611138004E-3</v>
      </c>
    </row>
    <row r="19" spans="1:9" ht="16.5" thickBot="1">
      <c r="C19" s="64"/>
      <c r="D19" s="64"/>
      <c r="E19" s="65" t="s">
        <v>685</v>
      </c>
      <c r="F19" s="64"/>
      <c r="G19" s="64"/>
      <c r="H19" s="66">
        <v>431.58085020000004</v>
      </c>
      <c r="I19" s="67">
        <v>7.5740413611138004E-3</v>
      </c>
    </row>
    <row r="20" spans="1:9" ht="16.5" thickBot="1">
      <c r="C20" s="50"/>
      <c r="D20" s="50"/>
      <c r="E20" s="54" t="s">
        <v>687</v>
      </c>
      <c r="F20" s="50"/>
      <c r="G20" s="50"/>
      <c r="H20" s="60">
        <v>56981.580852700012</v>
      </c>
      <c r="I20" s="45">
        <v>1</v>
      </c>
    </row>
    <row r="21" spans="1:9">
      <c r="C21" s="32"/>
      <c r="D21" s="1"/>
      <c r="E21" s="5"/>
      <c r="F21" s="4"/>
      <c r="G21" s="4"/>
      <c r="H21" s="1"/>
      <c r="I21" s="33"/>
    </row>
    <row r="22" spans="1:9">
      <c r="C22" s="32"/>
      <c r="D22" s="1"/>
      <c r="E22" s="18" t="s">
        <v>56</v>
      </c>
      <c r="F22" s="5"/>
      <c r="G22" s="5"/>
      <c r="H22" s="1"/>
      <c r="I22" s="33"/>
    </row>
    <row r="23" spans="1:9" ht="15.75">
      <c r="C23" s="32"/>
      <c r="D23" s="1"/>
      <c r="E23" s="19" t="s">
        <v>57</v>
      </c>
      <c r="F23" s="5"/>
      <c r="G23" s="7" t="s">
        <v>58</v>
      </c>
      <c r="H23" s="1"/>
      <c r="I23" s="33"/>
    </row>
    <row r="24" spans="1:9" ht="15.75">
      <c r="C24" s="32"/>
      <c r="D24" s="1"/>
      <c r="E24" s="19" t="s">
        <v>59</v>
      </c>
      <c r="F24" s="5"/>
      <c r="G24" s="7" t="s">
        <v>58</v>
      </c>
      <c r="H24" s="1"/>
      <c r="I24" s="33"/>
    </row>
    <row r="25" spans="1:9" ht="15.75">
      <c r="A25" t="s">
        <v>244</v>
      </c>
      <c r="C25" s="32"/>
      <c r="D25" s="1"/>
      <c r="E25" s="19" t="s">
        <v>320</v>
      </c>
      <c r="F25" s="5"/>
      <c r="G25" s="9">
        <v>1000.000003</v>
      </c>
      <c r="H25" s="1"/>
      <c r="I25" s="33"/>
    </row>
    <row r="26" spans="1:9" ht="15.75">
      <c r="A26" t="s">
        <v>244</v>
      </c>
      <c r="C26" s="32"/>
      <c r="D26" s="1"/>
      <c r="E26" s="19" t="s">
        <v>319</v>
      </c>
      <c r="F26" s="5"/>
      <c r="G26" s="9">
        <v>1000.000003</v>
      </c>
      <c r="H26" s="1"/>
      <c r="I26" s="33"/>
    </row>
    <row r="27" spans="1:9" ht="15.75">
      <c r="C27" s="32"/>
      <c r="D27" s="1"/>
      <c r="E27" s="19" t="s">
        <v>60</v>
      </c>
      <c r="F27" s="5"/>
      <c r="G27" s="7" t="s">
        <v>58</v>
      </c>
      <c r="H27" s="1"/>
      <c r="I27" s="33"/>
    </row>
    <row r="28" spans="1:9" ht="15.75">
      <c r="C28" s="32"/>
      <c r="D28" s="1"/>
      <c r="E28" s="19" t="s">
        <v>61</v>
      </c>
      <c r="F28" s="5"/>
      <c r="G28" s="7" t="s">
        <v>58</v>
      </c>
      <c r="H28" s="1"/>
      <c r="I28" s="33"/>
    </row>
    <row r="29" spans="1:9" ht="15.75">
      <c r="A29" t="s">
        <v>244</v>
      </c>
      <c r="C29" s="32"/>
      <c r="D29" s="1"/>
      <c r="E29" s="20" t="s">
        <v>130</v>
      </c>
      <c r="F29" s="5"/>
      <c r="G29" s="7">
        <v>2.6923076922328772</v>
      </c>
      <c r="H29" s="1"/>
      <c r="I29" s="33"/>
    </row>
    <row r="30" spans="1:9" ht="15.75">
      <c r="C30" s="32"/>
      <c r="D30" s="1"/>
      <c r="E30" s="3" t="s">
        <v>131</v>
      </c>
      <c r="F30" s="5"/>
      <c r="G30" s="21"/>
      <c r="H30" s="1"/>
      <c r="I30" s="33"/>
    </row>
    <row r="31" spans="1:9" ht="15.75">
      <c r="C31" s="32"/>
      <c r="D31" s="1"/>
      <c r="E31" s="22" t="s">
        <v>212</v>
      </c>
      <c r="F31" s="5"/>
      <c r="G31" s="21">
        <v>4.8436100412684073</v>
      </c>
      <c r="H31" s="1"/>
      <c r="I31" s="33"/>
    </row>
    <row r="32" spans="1:9" ht="15.75">
      <c r="C32" s="32"/>
      <c r="D32" s="1"/>
      <c r="E32" s="22" t="s">
        <v>213</v>
      </c>
      <c r="F32" s="5"/>
      <c r="G32" s="21">
        <v>4.6458537980336754</v>
      </c>
      <c r="H32" s="1"/>
      <c r="I32" s="33"/>
    </row>
    <row r="33" spans="3:9" ht="15.75">
      <c r="C33" s="32"/>
      <c r="D33" s="1"/>
      <c r="E33" s="19" t="s">
        <v>64</v>
      </c>
      <c r="F33" s="5"/>
      <c r="G33" s="7" t="s">
        <v>58</v>
      </c>
      <c r="H33" s="1"/>
      <c r="I33" s="33"/>
    </row>
    <row r="34" spans="3:9" ht="16.5" thickBot="1">
      <c r="C34" s="37"/>
      <c r="D34" s="34"/>
      <c r="E34" s="28" t="s">
        <v>65</v>
      </c>
      <c r="F34" s="34"/>
      <c r="G34" s="34"/>
      <c r="H34" s="34"/>
      <c r="I34" s="36"/>
    </row>
  </sheetData>
  <sheetProtection password="96CD" sheet="1" objects="1" scenarios="1" selectLockedCells="1" selectUnlockedCells="1"/>
  <mergeCells count="2">
    <mergeCell ref="C1:I1"/>
    <mergeCell ref="C2:I2"/>
  </mergeCells>
  <phoneticPr fontId="21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O37"/>
  <sheetViews>
    <sheetView topLeftCell="C1" zoomScale="85" zoomScaleNormal="85" workbookViewId="0">
      <selection activeCell="C1" sqref="C1:I1"/>
    </sheetView>
  </sheetViews>
  <sheetFormatPr defaultRowHeight="15"/>
  <cols>
    <col min="1" max="2" width="0" hidden="1" customWidth="1"/>
    <col min="3" max="3" width="7.140625" bestFit="1" customWidth="1"/>
    <col min="4" max="4" width="13.140625" bestFit="1" customWidth="1"/>
    <col min="5" max="5" width="71" customWidth="1"/>
    <col min="6" max="6" width="14.7109375" customWidth="1"/>
    <col min="7" max="7" width="11.85546875" bestFit="1" customWidth="1"/>
    <col min="8" max="8" width="13.7109375" customWidth="1"/>
    <col min="9" max="9" width="9.42578125" customWidth="1"/>
  </cols>
  <sheetData>
    <row r="1" spans="1:15" ht="18.75" customHeight="1">
      <c r="C1" s="368" t="s">
        <v>321</v>
      </c>
      <c r="D1" s="368"/>
      <c r="E1" s="368"/>
      <c r="F1" s="368"/>
      <c r="G1" s="368"/>
      <c r="H1" s="368"/>
      <c r="I1" s="368"/>
    </row>
    <row r="2" spans="1:15" ht="19.5" thickBot="1">
      <c r="C2" s="368" t="s">
        <v>134</v>
      </c>
      <c r="D2" s="368"/>
      <c r="E2" s="368"/>
      <c r="F2" s="368"/>
      <c r="G2" s="368"/>
      <c r="H2" s="368"/>
      <c r="I2" s="368"/>
    </row>
    <row r="3" spans="1:15" ht="30.75" thickBot="1">
      <c r="C3" s="61" t="s">
        <v>0</v>
      </c>
      <c r="D3" s="61" t="s">
        <v>1</v>
      </c>
      <c r="E3" s="29" t="s">
        <v>2</v>
      </c>
      <c r="F3" s="29" t="s">
        <v>205</v>
      </c>
      <c r="G3" s="29" t="s">
        <v>3</v>
      </c>
      <c r="H3" s="62" t="s">
        <v>66</v>
      </c>
      <c r="I3" s="63" t="s">
        <v>4</v>
      </c>
    </row>
    <row r="4" spans="1:15" ht="15.75">
      <c r="C4" s="46" t="s">
        <v>69</v>
      </c>
      <c r="D4" s="49"/>
      <c r="E4" s="52" t="s">
        <v>67</v>
      </c>
      <c r="F4" s="49"/>
      <c r="G4" s="49"/>
      <c r="H4" s="56"/>
      <c r="I4" s="38"/>
    </row>
    <row r="5" spans="1:15" ht="15.75">
      <c r="C5" s="49"/>
      <c r="D5" s="49"/>
      <c r="E5" s="52" t="s">
        <v>68</v>
      </c>
      <c r="F5" s="49"/>
      <c r="G5" s="49"/>
      <c r="H5" s="56"/>
      <c r="I5" s="38"/>
    </row>
    <row r="6" spans="1:15" ht="15.75">
      <c r="A6" t="s">
        <v>238</v>
      </c>
      <c r="B6" t="s">
        <v>573</v>
      </c>
      <c r="C6" s="47">
        <v>1</v>
      </c>
      <c r="D6" s="51" t="s">
        <v>8</v>
      </c>
      <c r="E6" s="51" t="s">
        <v>253</v>
      </c>
      <c r="F6" s="51" t="s">
        <v>303</v>
      </c>
      <c r="G6" s="55">
        <v>178602</v>
      </c>
      <c r="H6" s="57">
        <v>1875.6782040000001</v>
      </c>
      <c r="I6" s="39">
        <v>0.2989</v>
      </c>
      <c r="M6" s="168"/>
      <c r="N6" s="170"/>
      <c r="O6" s="168"/>
    </row>
    <row r="7" spans="1:15" ht="15.75">
      <c r="A7" t="s">
        <v>238</v>
      </c>
      <c r="B7" t="s">
        <v>570</v>
      </c>
      <c r="C7" s="47">
        <v>2</v>
      </c>
      <c r="D7" s="51" t="s">
        <v>10</v>
      </c>
      <c r="E7" s="51" t="s">
        <v>255</v>
      </c>
      <c r="F7" s="51" t="s">
        <v>303</v>
      </c>
      <c r="G7" s="55">
        <v>281316</v>
      </c>
      <c r="H7" s="57">
        <v>1784.106072</v>
      </c>
      <c r="I7" s="39">
        <v>0.2843</v>
      </c>
      <c r="M7" s="168"/>
      <c r="N7" s="170"/>
      <c r="O7" s="168"/>
    </row>
    <row r="8" spans="1:15" ht="15.75">
      <c r="A8" t="s">
        <v>238</v>
      </c>
      <c r="B8" t="s">
        <v>571</v>
      </c>
      <c r="C8" s="47">
        <v>3</v>
      </c>
      <c r="D8" s="51" t="s">
        <v>13</v>
      </c>
      <c r="E8" s="51" t="s">
        <v>260</v>
      </c>
      <c r="F8" s="51" t="s">
        <v>303</v>
      </c>
      <c r="G8" s="55">
        <v>39942</v>
      </c>
      <c r="H8" s="57">
        <v>842.87605499999995</v>
      </c>
      <c r="I8" s="39">
        <v>0.1343</v>
      </c>
      <c r="M8" s="168"/>
      <c r="N8" s="170"/>
      <c r="O8" s="168"/>
    </row>
    <row r="9" spans="1:15" ht="15.75">
      <c r="A9" t="s">
        <v>238</v>
      </c>
      <c r="B9" t="s">
        <v>577</v>
      </c>
      <c r="C9" s="47">
        <v>4</v>
      </c>
      <c r="D9" s="51" t="s">
        <v>19</v>
      </c>
      <c r="E9" s="51" t="s">
        <v>265</v>
      </c>
      <c r="F9" s="51" t="s">
        <v>303</v>
      </c>
      <c r="G9" s="55">
        <v>40264</v>
      </c>
      <c r="H9" s="57">
        <v>476.16206399999999</v>
      </c>
      <c r="I9" s="39">
        <v>7.5899999999999995E-2</v>
      </c>
      <c r="M9" s="168"/>
      <c r="N9" s="170"/>
      <c r="O9" s="168"/>
    </row>
    <row r="10" spans="1:15" ht="15.75">
      <c r="A10" t="s">
        <v>238</v>
      </c>
      <c r="B10" t="s">
        <v>576</v>
      </c>
      <c r="C10" s="47">
        <v>5</v>
      </c>
      <c r="D10" s="51" t="s">
        <v>23</v>
      </c>
      <c r="E10" s="51" t="s">
        <v>269</v>
      </c>
      <c r="F10" s="51" t="s">
        <v>303</v>
      </c>
      <c r="G10" s="55">
        <v>57986</v>
      </c>
      <c r="H10" s="57">
        <v>350.09047500000003</v>
      </c>
      <c r="I10" s="39">
        <v>5.5800000000000002E-2</v>
      </c>
      <c r="M10" s="168"/>
      <c r="N10" s="170"/>
      <c r="O10" s="168"/>
    </row>
    <row r="11" spans="1:15" ht="15.75">
      <c r="A11" t="s">
        <v>238</v>
      </c>
      <c r="B11" t="s">
        <v>574</v>
      </c>
      <c r="C11" s="47">
        <v>6</v>
      </c>
      <c r="D11" s="51" t="s">
        <v>71</v>
      </c>
      <c r="E11" s="51" t="s">
        <v>322</v>
      </c>
      <c r="F11" s="51" t="s">
        <v>303</v>
      </c>
      <c r="G11" s="55">
        <v>54142</v>
      </c>
      <c r="H11" s="57">
        <v>197.131022</v>
      </c>
      <c r="I11" s="39">
        <v>3.1400000000000004E-2</v>
      </c>
      <c r="M11" s="168"/>
      <c r="N11" s="170"/>
      <c r="O11" s="168"/>
    </row>
    <row r="12" spans="1:15" ht="15.75">
      <c r="A12" t="s">
        <v>238</v>
      </c>
      <c r="B12" t="s">
        <v>569</v>
      </c>
      <c r="C12" s="47">
        <v>7</v>
      </c>
      <c r="D12" s="51" t="s">
        <v>46</v>
      </c>
      <c r="E12" s="51" t="s">
        <v>292</v>
      </c>
      <c r="F12" s="51" t="s">
        <v>303</v>
      </c>
      <c r="G12" s="55">
        <v>26072</v>
      </c>
      <c r="H12" s="57">
        <v>189.19146799999999</v>
      </c>
      <c r="I12" s="39">
        <v>3.0099999999999998E-2</v>
      </c>
      <c r="M12" s="168"/>
      <c r="N12" s="170"/>
      <c r="O12" s="168"/>
    </row>
    <row r="13" spans="1:15" ht="15.75">
      <c r="A13" t="s">
        <v>238</v>
      </c>
      <c r="B13" t="s">
        <v>579</v>
      </c>
      <c r="C13" s="47">
        <v>8</v>
      </c>
      <c r="D13" s="51" t="s">
        <v>75</v>
      </c>
      <c r="E13" s="51" t="s">
        <v>323</v>
      </c>
      <c r="F13" s="51" t="s">
        <v>303</v>
      </c>
      <c r="G13" s="55">
        <v>40711</v>
      </c>
      <c r="H13" s="57">
        <v>167.56647599999999</v>
      </c>
      <c r="I13" s="39">
        <v>2.6699999999999998E-2</v>
      </c>
      <c r="M13" s="168"/>
      <c r="N13" s="170"/>
      <c r="O13" s="168"/>
    </row>
    <row r="14" spans="1:15" ht="15.75">
      <c r="A14" t="s">
        <v>238</v>
      </c>
      <c r="B14" t="s">
        <v>575</v>
      </c>
      <c r="C14" s="47">
        <v>9</v>
      </c>
      <c r="D14" s="51" t="s">
        <v>47</v>
      </c>
      <c r="E14" s="51" t="s">
        <v>294</v>
      </c>
      <c r="F14" s="51" t="s">
        <v>303</v>
      </c>
      <c r="G14" s="55">
        <v>20616</v>
      </c>
      <c r="H14" s="57">
        <v>152.228544</v>
      </c>
      <c r="I14" s="39">
        <v>2.4300000000000002E-2</v>
      </c>
      <c r="M14" s="168"/>
      <c r="N14" s="170"/>
      <c r="O14" s="168"/>
    </row>
    <row r="15" spans="1:15" ht="15.75">
      <c r="A15" t="s">
        <v>238</v>
      </c>
      <c r="B15" t="s">
        <v>578</v>
      </c>
      <c r="C15" s="47">
        <v>10</v>
      </c>
      <c r="D15" s="51" t="s">
        <v>92</v>
      </c>
      <c r="E15" s="51" t="s">
        <v>346</v>
      </c>
      <c r="F15" s="51" t="s">
        <v>303</v>
      </c>
      <c r="G15" s="55">
        <v>22156</v>
      </c>
      <c r="H15" s="57">
        <v>88.823403999999996</v>
      </c>
      <c r="I15" s="39">
        <v>1.4199999999999999E-2</v>
      </c>
      <c r="M15" s="168"/>
      <c r="N15" s="170"/>
      <c r="O15" s="168"/>
    </row>
    <row r="16" spans="1:15" ht="15.75">
      <c r="A16" t="s">
        <v>238</v>
      </c>
      <c r="B16" t="s">
        <v>572</v>
      </c>
      <c r="C16" s="47">
        <v>11</v>
      </c>
      <c r="D16" s="51" t="s">
        <v>94</v>
      </c>
      <c r="E16" s="51" t="s">
        <v>349</v>
      </c>
      <c r="F16" s="51" t="s">
        <v>303</v>
      </c>
      <c r="G16" s="55">
        <v>28912</v>
      </c>
      <c r="H16" s="57">
        <v>79.941680000000005</v>
      </c>
      <c r="I16" s="39">
        <v>1.2699999999999999E-2</v>
      </c>
      <c r="M16" s="168"/>
      <c r="N16" s="170"/>
      <c r="O16" s="168"/>
    </row>
    <row r="17" spans="1:15" ht="16.5" thickBot="1">
      <c r="A17" t="s">
        <v>238</v>
      </c>
      <c r="B17" t="s">
        <v>580</v>
      </c>
      <c r="C17" s="47">
        <v>12</v>
      </c>
      <c r="D17" s="51" t="s">
        <v>107</v>
      </c>
      <c r="E17" s="51" t="s">
        <v>359</v>
      </c>
      <c r="F17" s="51" t="s">
        <v>303</v>
      </c>
      <c r="G17" s="55">
        <v>34880</v>
      </c>
      <c r="H17" s="57">
        <v>68.242720000000006</v>
      </c>
      <c r="I17" s="39">
        <v>1.09E-2</v>
      </c>
      <c r="M17" s="168"/>
      <c r="N17" s="170"/>
      <c r="O17" s="168"/>
    </row>
    <row r="18" spans="1:15" ht="16.5" thickBot="1">
      <c r="C18" s="64"/>
      <c r="D18" s="64"/>
      <c r="E18" s="65" t="s">
        <v>685</v>
      </c>
      <c r="F18" s="64"/>
      <c r="G18" s="64"/>
      <c r="H18" s="66">
        <v>6272.0381839999991</v>
      </c>
      <c r="I18" s="67">
        <v>0.99949999999999983</v>
      </c>
    </row>
    <row r="19" spans="1:15" ht="15.75">
      <c r="C19" s="48"/>
      <c r="D19" s="48"/>
      <c r="E19" s="53"/>
      <c r="F19" s="48"/>
      <c r="G19" s="48"/>
      <c r="H19" s="58"/>
      <c r="I19" s="41"/>
    </row>
    <row r="20" spans="1:15" ht="16.5" thickBot="1">
      <c r="C20" s="72" t="s">
        <v>70</v>
      </c>
      <c r="D20" s="49"/>
      <c r="E20" s="53" t="s">
        <v>684</v>
      </c>
      <c r="F20" s="49"/>
      <c r="G20" s="49"/>
      <c r="H20" s="59">
        <v>0</v>
      </c>
      <c r="I20" s="43">
        <v>0</v>
      </c>
    </row>
    <row r="21" spans="1:15" ht="16.5" thickBot="1">
      <c r="C21" s="68"/>
      <c r="D21" s="69"/>
      <c r="E21" s="65" t="s">
        <v>685</v>
      </c>
      <c r="F21" s="70"/>
      <c r="G21" s="70"/>
      <c r="H21" s="66">
        <v>0</v>
      </c>
      <c r="I21" s="71">
        <v>0</v>
      </c>
    </row>
    <row r="22" spans="1:15" ht="15.75" thickBot="1">
      <c r="C22" s="95"/>
      <c r="D22" s="95"/>
      <c r="E22" s="95"/>
      <c r="F22" s="95"/>
      <c r="G22" s="95"/>
      <c r="H22" s="95"/>
      <c r="I22" s="96"/>
    </row>
    <row r="23" spans="1:15" ht="16.5" thickBot="1">
      <c r="C23" s="79" t="s">
        <v>206</v>
      </c>
      <c r="D23" s="69"/>
      <c r="E23" s="80" t="s">
        <v>686</v>
      </c>
      <c r="F23" s="97"/>
      <c r="G23" s="97"/>
      <c r="H23" s="90">
        <v>3.4295300000000002</v>
      </c>
      <c r="I23" s="91">
        <v>5.0000000000000001E-4</v>
      </c>
    </row>
    <row r="24" spans="1:15" ht="16.5" thickBot="1">
      <c r="C24" s="48"/>
      <c r="D24" s="48"/>
      <c r="E24" s="53" t="s">
        <v>685</v>
      </c>
      <c r="F24" s="48"/>
      <c r="G24" s="48"/>
      <c r="H24" s="58">
        <v>3.4295300000000002</v>
      </c>
      <c r="I24" s="41">
        <v>5.0000000000000001E-4</v>
      </c>
    </row>
    <row r="25" spans="1:15" ht="16.5" thickBot="1">
      <c r="C25" s="64"/>
      <c r="D25" s="64"/>
      <c r="E25" s="65" t="s">
        <v>687</v>
      </c>
      <c r="F25" s="64"/>
      <c r="G25" s="64"/>
      <c r="H25" s="66">
        <v>6275.4677139999994</v>
      </c>
      <c r="I25" s="78">
        <v>0.99999999999999978</v>
      </c>
    </row>
    <row r="26" spans="1:15">
      <c r="C26" s="32"/>
      <c r="D26" s="1"/>
      <c r="E26" s="5" t="s">
        <v>55</v>
      </c>
      <c r="F26" s="4"/>
      <c r="G26" s="4"/>
      <c r="H26" s="1"/>
      <c r="I26" s="33"/>
    </row>
    <row r="27" spans="1:15">
      <c r="C27" s="32"/>
      <c r="D27" s="1"/>
      <c r="E27" s="18" t="s">
        <v>56</v>
      </c>
      <c r="F27" s="5"/>
      <c r="G27" s="5"/>
      <c r="H27" s="1"/>
      <c r="I27" s="33"/>
    </row>
    <row r="28" spans="1:15" ht="15.75">
      <c r="C28" s="32"/>
      <c r="D28" s="1"/>
      <c r="E28" s="3" t="s">
        <v>57</v>
      </c>
      <c r="F28" s="5"/>
      <c r="G28" s="7" t="s">
        <v>58</v>
      </c>
      <c r="H28" s="1"/>
      <c r="I28" s="33"/>
    </row>
    <row r="29" spans="1:15" ht="15.75">
      <c r="C29" s="32"/>
      <c r="D29" s="1"/>
      <c r="E29" s="3" t="s">
        <v>59</v>
      </c>
      <c r="F29" s="5"/>
      <c r="G29" s="7" t="s">
        <v>58</v>
      </c>
      <c r="H29" s="1"/>
      <c r="I29" s="33"/>
    </row>
    <row r="30" spans="1:15" ht="15.75">
      <c r="A30" t="s">
        <v>238</v>
      </c>
      <c r="C30" s="32"/>
      <c r="D30" s="1"/>
      <c r="E30" s="3" t="s">
        <v>320</v>
      </c>
      <c r="F30" s="5"/>
      <c r="G30" s="9">
        <v>1165.936054</v>
      </c>
      <c r="H30" s="1"/>
      <c r="I30" s="33"/>
    </row>
    <row r="31" spans="1:15" ht="15.75">
      <c r="A31" t="s">
        <v>238</v>
      </c>
      <c r="C31" s="32"/>
      <c r="D31" s="1"/>
      <c r="E31" s="3" t="s">
        <v>319</v>
      </c>
      <c r="F31" s="5"/>
      <c r="G31" s="9">
        <v>1146.258583</v>
      </c>
      <c r="H31" s="1"/>
      <c r="I31" s="33"/>
    </row>
    <row r="32" spans="1:15" ht="15.75">
      <c r="C32" s="32"/>
      <c r="D32" s="1"/>
      <c r="E32" s="3" t="s">
        <v>60</v>
      </c>
      <c r="F32" s="5"/>
      <c r="G32" s="7" t="s">
        <v>58</v>
      </c>
      <c r="H32" s="1"/>
      <c r="I32" s="33"/>
    </row>
    <row r="33" spans="1:9" ht="15.75">
      <c r="C33" s="32"/>
      <c r="D33" s="1"/>
      <c r="E33" s="3" t="s">
        <v>61</v>
      </c>
      <c r="F33" s="5"/>
      <c r="G33" s="7" t="s">
        <v>58</v>
      </c>
      <c r="H33" s="1"/>
      <c r="I33" s="33"/>
    </row>
    <row r="34" spans="1:9" ht="15.75">
      <c r="A34" t="s">
        <v>238</v>
      </c>
      <c r="C34" s="32"/>
      <c r="D34" s="1"/>
      <c r="E34" s="3" t="s">
        <v>62</v>
      </c>
      <c r="F34" s="5"/>
      <c r="G34" s="11">
        <v>2.1795579894538792</v>
      </c>
      <c r="H34" s="1"/>
      <c r="I34" s="33"/>
    </row>
    <row r="35" spans="1:9" ht="15.75">
      <c r="C35" s="32"/>
      <c r="D35" s="1"/>
      <c r="E35" s="3" t="s">
        <v>63</v>
      </c>
      <c r="F35" s="5"/>
      <c r="G35" s="11" t="s">
        <v>58</v>
      </c>
      <c r="H35" s="1"/>
      <c r="I35" s="33"/>
    </row>
    <row r="36" spans="1:9" ht="15.75">
      <c r="C36" s="32"/>
      <c r="D36" s="1"/>
      <c r="E36" s="3" t="s">
        <v>64</v>
      </c>
      <c r="F36" s="5"/>
      <c r="G36" s="7" t="s">
        <v>58</v>
      </c>
      <c r="H36" s="1"/>
      <c r="I36" s="33"/>
    </row>
    <row r="37" spans="1:9" ht="16.5" thickBot="1">
      <c r="C37" s="37"/>
      <c r="D37" s="34"/>
      <c r="E37" s="28" t="s">
        <v>65</v>
      </c>
      <c r="F37" s="34"/>
      <c r="G37" s="34"/>
      <c r="H37" s="34"/>
      <c r="I37" s="36"/>
    </row>
  </sheetData>
  <sheetProtection password="96CD" sheet="1" objects="1" scenarios="1" selectLockedCells="1" selectUnlockedCells="1"/>
  <mergeCells count="2">
    <mergeCell ref="C1:I1"/>
    <mergeCell ref="C2:I2"/>
  </mergeCells>
  <phoneticPr fontId="21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O52"/>
  <sheetViews>
    <sheetView topLeftCell="C1" zoomScale="85" zoomScaleNormal="85" workbookViewId="0">
      <selection activeCell="C1" sqref="C1:I1"/>
    </sheetView>
  </sheetViews>
  <sheetFormatPr defaultRowHeight="15"/>
  <cols>
    <col min="1" max="2" width="0" hidden="1" customWidth="1"/>
    <col min="3" max="3" width="7.140625" bestFit="1" customWidth="1"/>
    <col min="4" max="4" width="13.140625" bestFit="1" customWidth="1"/>
    <col min="5" max="5" width="62.7109375" customWidth="1"/>
    <col min="6" max="6" width="25.85546875" bestFit="1" customWidth="1"/>
    <col min="7" max="7" width="10.140625" bestFit="1" customWidth="1"/>
    <col min="8" max="8" width="11.42578125" customWidth="1"/>
    <col min="9" max="9" width="8.85546875" bestFit="1" customWidth="1"/>
  </cols>
  <sheetData>
    <row r="1" spans="1:15" ht="18.75" customHeight="1">
      <c r="C1" s="368" t="s">
        <v>321</v>
      </c>
      <c r="D1" s="368"/>
      <c r="E1" s="368"/>
      <c r="F1" s="368"/>
      <c r="G1" s="368"/>
      <c r="H1" s="368"/>
      <c r="I1" s="368"/>
    </row>
    <row r="2" spans="1:15" ht="19.5" thickBot="1">
      <c r="C2" s="368" t="s">
        <v>135</v>
      </c>
      <c r="D2" s="368"/>
      <c r="E2" s="368"/>
      <c r="F2" s="368"/>
      <c r="G2" s="368"/>
      <c r="H2" s="368"/>
      <c r="I2" s="368"/>
    </row>
    <row r="3" spans="1:15" ht="45.75" thickBot="1">
      <c r="C3" s="61" t="s">
        <v>0</v>
      </c>
      <c r="D3" s="61" t="s">
        <v>1</v>
      </c>
      <c r="E3" s="29" t="s">
        <v>2</v>
      </c>
      <c r="F3" s="29" t="s">
        <v>205</v>
      </c>
      <c r="G3" s="29" t="s">
        <v>3</v>
      </c>
      <c r="H3" s="62" t="s">
        <v>66</v>
      </c>
      <c r="I3" s="63" t="s">
        <v>4</v>
      </c>
    </row>
    <row r="4" spans="1:15" ht="15.75">
      <c r="C4" s="72" t="s">
        <v>69</v>
      </c>
      <c r="D4" s="49"/>
      <c r="E4" s="52" t="s">
        <v>67</v>
      </c>
      <c r="F4" s="49"/>
      <c r="G4" s="49"/>
      <c r="H4" s="56"/>
      <c r="I4" s="38"/>
    </row>
    <row r="5" spans="1:15" ht="15.75">
      <c r="C5" s="49"/>
      <c r="D5" s="49"/>
      <c r="E5" s="52" t="s">
        <v>68</v>
      </c>
      <c r="F5" s="49"/>
      <c r="G5" s="49"/>
      <c r="H5" s="56"/>
      <c r="I5" s="38"/>
    </row>
    <row r="6" spans="1:15" ht="15.75">
      <c r="A6" t="s">
        <v>241</v>
      </c>
      <c r="B6" t="s">
        <v>581</v>
      </c>
      <c r="C6" s="47">
        <v>1</v>
      </c>
      <c r="D6" s="51" t="s">
        <v>6</v>
      </c>
      <c r="E6" s="51" t="s">
        <v>252</v>
      </c>
      <c r="F6" s="51" t="s">
        <v>302</v>
      </c>
      <c r="G6" s="55">
        <v>1598</v>
      </c>
      <c r="H6" s="57">
        <v>12.87189</v>
      </c>
      <c r="I6" s="39">
        <v>0.16870000000000002</v>
      </c>
      <c r="M6" s="168"/>
      <c r="N6" s="170"/>
      <c r="O6" s="171"/>
    </row>
    <row r="7" spans="1:15" ht="15.75">
      <c r="A7" t="s">
        <v>241</v>
      </c>
      <c r="B7" t="s">
        <v>583</v>
      </c>
      <c r="C7" s="47">
        <v>2</v>
      </c>
      <c r="D7" s="51" t="s">
        <v>7</v>
      </c>
      <c r="E7" s="51" t="s">
        <v>256</v>
      </c>
      <c r="F7" s="51" t="s">
        <v>305</v>
      </c>
      <c r="G7" s="55">
        <v>466</v>
      </c>
      <c r="H7" s="57">
        <v>11.01158</v>
      </c>
      <c r="I7" s="39">
        <v>0.14429999999999998</v>
      </c>
      <c r="M7" s="168"/>
      <c r="N7" s="170"/>
      <c r="O7" s="171"/>
    </row>
    <row r="8" spans="1:15" ht="15.75">
      <c r="A8" t="s">
        <v>241</v>
      </c>
      <c r="B8" t="s">
        <v>600</v>
      </c>
      <c r="C8" s="47">
        <v>3</v>
      </c>
      <c r="D8" s="51" t="s">
        <v>12</v>
      </c>
      <c r="E8" s="51" t="s">
        <v>258</v>
      </c>
      <c r="F8" s="51" t="s">
        <v>305</v>
      </c>
      <c r="G8" s="55">
        <v>492</v>
      </c>
      <c r="H8" s="57">
        <v>6.4722600000000003</v>
      </c>
      <c r="I8" s="39">
        <v>8.48E-2</v>
      </c>
      <c r="M8" s="168"/>
      <c r="N8" s="170"/>
      <c r="O8" s="171"/>
    </row>
    <row r="9" spans="1:15" ht="15.75">
      <c r="A9" t="s">
        <v>241</v>
      </c>
      <c r="B9" t="s">
        <v>587</v>
      </c>
      <c r="C9" s="47">
        <v>4</v>
      </c>
      <c r="D9" s="51" t="s">
        <v>14</v>
      </c>
      <c r="E9" s="51" t="s">
        <v>259</v>
      </c>
      <c r="F9" s="51" t="s">
        <v>301</v>
      </c>
      <c r="G9" s="55">
        <v>993</v>
      </c>
      <c r="H9" s="57">
        <v>5.4277379999999997</v>
      </c>
      <c r="I9" s="39">
        <v>7.1099999999999997E-2</v>
      </c>
      <c r="M9" s="168"/>
      <c r="N9" s="170"/>
      <c r="O9" s="171"/>
    </row>
    <row r="10" spans="1:15" ht="15.75">
      <c r="A10" t="s">
        <v>241</v>
      </c>
      <c r="B10" t="s">
        <v>597</v>
      </c>
      <c r="C10" s="47">
        <v>5</v>
      </c>
      <c r="D10" s="51" t="s">
        <v>15</v>
      </c>
      <c r="E10" s="51" t="s">
        <v>261</v>
      </c>
      <c r="F10" s="51" t="s">
        <v>307</v>
      </c>
      <c r="G10" s="55">
        <v>1711</v>
      </c>
      <c r="H10" s="57">
        <v>4.5940349999999999</v>
      </c>
      <c r="I10" s="39">
        <v>6.0199999999999997E-2</v>
      </c>
      <c r="M10" s="168"/>
      <c r="N10" s="170"/>
      <c r="O10" s="171"/>
    </row>
    <row r="11" spans="1:15" ht="15.75">
      <c r="A11" t="s">
        <v>241</v>
      </c>
      <c r="B11" t="s">
        <v>588</v>
      </c>
      <c r="C11" s="47">
        <v>6</v>
      </c>
      <c r="D11" s="51" t="s">
        <v>21</v>
      </c>
      <c r="E11" s="51" t="s">
        <v>267</v>
      </c>
      <c r="F11" s="51" t="s">
        <v>311</v>
      </c>
      <c r="G11" s="55">
        <v>363</v>
      </c>
      <c r="H11" s="57">
        <v>2.519765</v>
      </c>
      <c r="I11" s="39">
        <v>3.3000000000000002E-2</v>
      </c>
      <c r="M11" s="168"/>
      <c r="N11" s="170"/>
      <c r="O11" s="171"/>
    </row>
    <row r="12" spans="1:15" ht="15.75">
      <c r="A12" t="s">
        <v>241</v>
      </c>
      <c r="B12" t="s">
        <v>607</v>
      </c>
      <c r="C12" s="47">
        <v>7</v>
      </c>
      <c r="D12" s="51" t="s">
        <v>22</v>
      </c>
      <c r="E12" s="51" t="s">
        <v>268</v>
      </c>
      <c r="F12" s="51" t="s">
        <v>308</v>
      </c>
      <c r="G12" s="55">
        <v>130</v>
      </c>
      <c r="H12" s="57">
        <v>2.3613849999999998</v>
      </c>
      <c r="I12" s="39">
        <v>3.0899999999999997E-2</v>
      </c>
      <c r="M12" s="168"/>
      <c r="N12" s="170"/>
      <c r="O12" s="171"/>
    </row>
    <row r="13" spans="1:15" ht="15.75">
      <c r="A13" t="s">
        <v>241</v>
      </c>
      <c r="B13" t="s">
        <v>593</v>
      </c>
      <c r="C13" s="47">
        <v>8</v>
      </c>
      <c r="D13" s="51" t="s">
        <v>27</v>
      </c>
      <c r="E13" s="51" t="s">
        <v>270</v>
      </c>
      <c r="F13" s="51" t="s">
        <v>311</v>
      </c>
      <c r="G13" s="55">
        <v>122</v>
      </c>
      <c r="H13" s="57">
        <v>2.1429299999999998</v>
      </c>
      <c r="I13" s="39">
        <v>2.81E-2</v>
      </c>
      <c r="M13" s="168"/>
      <c r="N13" s="170"/>
      <c r="O13" s="171"/>
    </row>
    <row r="14" spans="1:15" ht="15.75">
      <c r="A14" t="s">
        <v>241</v>
      </c>
      <c r="B14" t="s">
        <v>602</v>
      </c>
      <c r="C14" s="47">
        <v>9</v>
      </c>
      <c r="D14" s="51" t="s">
        <v>24</v>
      </c>
      <c r="E14" s="51" t="s">
        <v>271</v>
      </c>
      <c r="F14" s="51" t="s">
        <v>312</v>
      </c>
      <c r="G14" s="55">
        <v>611</v>
      </c>
      <c r="H14" s="57">
        <v>2.1158929999999998</v>
      </c>
      <c r="I14" s="39">
        <v>2.7699999999999999E-2</v>
      </c>
      <c r="M14" s="168"/>
      <c r="N14" s="170"/>
      <c r="O14" s="171"/>
    </row>
    <row r="15" spans="1:15" ht="15.75">
      <c r="A15" t="s">
        <v>241</v>
      </c>
      <c r="B15" t="s">
        <v>589</v>
      </c>
      <c r="C15" s="47">
        <v>10</v>
      </c>
      <c r="D15" s="51" t="s">
        <v>26</v>
      </c>
      <c r="E15" s="51" t="s">
        <v>273</v>
      </c>
      <c r="F15" s="51" t="s">
        <v>314</v>
      </c>
      <c r="G15" s="55">
        <v>61</v>
      </c>
      <c r="H15" s="57">
        <v>2.0209299999999999</v>
      </c>
      <c r="I15" s="39">
        <v>2.6499999999999999E-2</v>
      </c>
      <c r="M15" s="168"/>
      <c r="N15" s="170"/>
      <c r="O15" s="171"/>
    </row>
    <row r="16" spans="1:15" ht="15.75">
      <c r="A16" t="s">
        <v>241</v>
      </c>
      <c r="B16" t="s">
        <v>601</v>
      </c>
      <c r="C16" s="47">
        <v>11</v>
      </c>
      <c r="D16" s="51" t="s">
        <v>31</v>
      </c>
      <c r="E16" s="51" t="s">
        <v>275</v>
      </c>
      <c r="F16" s="51" t="s">
        <v>314</v>
      </c>
      <c r="G16" s="55">
        <v>95</v>
      </c>
      <c r="H16" s="57">
        <v>1.89639</v>
      </c>
      <c r="I16" s="39">
        <v>2.4900000000000002E-2</v>
      </c>
      <c r="M16" s="168"/>
      <c r="N16" s="170"/>
      <c r="O16" s="171"/>
    </row>
    <row r="17" spans="1:15" ht="15.75">
      <c r="A17" t="s">
        <v>241</v>
      </c>
      <c r="B17" t="s">
        <v>603</v>
      </c>
      <c r="C17" s="47">
        <v>12</v>
      </c>
      <c r="D17" s="51" t="s">
        <v>34</v>
      </c>
      <c r="E17" s="51" t="s">
        <v>276</v>
      </c>
      <c r="F17" s="51" t="s">
        <v>308</v>
      </c>
      <c r="G17" s="55">
        <v>128</v>
      </c>
      <c r="H17" s="57">
        <v>1.8405119999999999</v>
      </c>
      <c r="I17" s="39">
        <v>2.41E-2</v>
      </c>
      <c r="M17" s="168"/>
      <c r="N17" s="170"/>
      <c r="O17" s="171"/>
    </row>
    <row r="18" spans="1:15" ht="15.75">
      <c r="A18" t="s">
        <v>241</v>
      </c>
      <c r="B18" t="s">
        <v>590</v>
      </c>
      <c r="C18" s="47">
        <v>13</v>
      </c>
      <c r="D18" s="51" t="s">
        <v>30</v>
      </c>
      <c r="E18" s="51" t="s">
        <v>277</v>
      </c>
      <c r="F18" s="51" t="s">
        <v>311</v>
      </c>
      <c r="G18" s="55">
        <v>491</v>
      </c>
      <c r="H18" s="57">
        <v>1.783803</v>
      </c>
      <c r="I18" s="39">
        <v>2.3399999999999997E-2</v>
      </c>
      <c r="M18" s="168"/>
      <c r="N18" s="170"/>
      <c r="O18" s="171"/>
    </row>
    <row r="19" spans="1:15" ht="15.75">
      <c r="A19" t="s">
        <v>241</v>
      </c>
      <c r="B19" t="s">
        <v>591</v>
      </c>
      <c r="C19" s="47">
        <v>14</v>
      </c>
      <c r="D19" s="51" t="s">
        <v>28</v>
      </c>
      <c r="E19" s="51" t="s">
        <v>278</v>
      </c>
      <c r="F19" s="51" t="s">
        <v>305</v>
      </c>
      <c r="G19" s="55">
        <v>501</v>
      </c>
      <c r="H19" s="57">
        <v>1.7567569999999999</v>
      </c>
      <c r="I19" s="39">
        <v>2.3E-2</v>
      </c>
      <c r="M19" s="168"/>
      <c r="N19" s="170"/>
      <c r="O19" s="171"/>
    </row>
    <row r="20" spans="1:15" ht="15.75">
      <c r="A20" t="s">
        <v>241</v>
      </c>
      <c r="B20" t="s">
        <v>595</v>
      </c>
      <c r="C20" s="47">
        <v>15</v>
      </c>
      <c r="D20" s="51" t="s">
        <v>33</v>
      </c>
      <c r="E20" s="51" t="s">
        <v>279</v>
      </c>
      <c r="F20" s="51" t="s">
        <v>308</v>
      </c>
      <c r="G20" s="55">
        <v>92</v>
      </c>
      <c r="H20" s="57">
        <v>1.7296</v>
      </c>
      <c r="I20" s="39">
        <v>2.2700000000000001E-2</v>
      </c>
      <c r="M20" s="168"/>
      <c r="N20" s="170"/>
      <c r="O20" s="171"/>
    </row>
    <row r="21" spans="1:15" ht="15.75">
      <c r="A21" t="s">
        <v>241</v>
      </c>
      <c r="B21" t="s">
        <v>598</v>
      </c>
      <c r="C21" s="47">
        <v>16</v>
      </c>
      <c r="D21" s="51" t="s">
        <v>29</v>
      </c>
      <c r="E21" s="51" t="s">
        <v>280</v>
      </c>
      <c r="F21" s="51" t="s">
        <v>315</v>
      </c>
      <c r="G21" s="55">
        <v>764</v>
      </c>
      <c r="H21" s="57">
        <v>1.7174720000000001</v>
      </c>
      <c r="I21" s="39">
        <v>2.2499999999999999E-2</v>
      </c>
      <c r="M21" s="168"/>
      <c r="N21" s="170"/>
      <c r="O21" s="171"/>
    </row>
    <row r="22" spans="1:15" ht="15.75">
      <c r="A22" t="s">
        <v>241</v>
      </c>
      <c r="B22" t="s">
        <v>586</v>
      </c>
      <c r="C22" s="47">
        <v>17</v>
      </c>
      <c r="D22" s="51" t="s">
        <v>35</v>
      </c>
      <c r="E22" s="51" t="s">
        <v>281</v>
      </c>
      <c r="F22" s="51" t="s">
        <v>301</v>
      </c>
      <c r="G22" s="55">
        <v>44</v>
      </c>
      <c r="H22" s="57">
        <v>1.703328</v>
      </c>
      <c r="I22" s="39">
        <v>2.23E-2</v>
      </c>
      <c r="M22" s="168"/>
      <c r="N22" s="170"/>
      <c r="O22" s="171"/>
    </row>
    <row r="23" spans="1:15" ht="15.75">
      <c r="A23" t="s">
        <v>241</v>
      </c>
      <c r="B23" t="s">
        <v>605</v>
      </c>
      <c r="C23" s="47">
        <v>18</v>
      </c>
      <c r="D23" s="51" t="s">
        <v>42</v>
      </c>
      <c r="E23" s="51" t="s">
        <v>284</v>
      </c>
      <c r="F23" s="51" t="s">
        <v>305</v>
      </c>
      <c r="G23" s="55">
        <v>253</v>
      </c>
      <c r="H23" s="57">
        <v>1.5382400000000001</v>
      </c>
      <c r="I23" s="39">
        <v>2.0199999999999999E-2</v>
      </c>
      <c r="M23" s="168"/>
      <c r="N23" s="170"/>
      <c r="O23" s="171"/>
    </row>
    <row r="24" spans="1:15" ht="15.75">
      <c r="A24" t="s">
        <v>241</v>
      </c>
      <c r="B24" t="s">
        <v>594</v>
      </c>
      <c r="C24" s="47">
        <v>19</v>
      </c>
      <c r="D24" s="51" t="s">
        <v>37</v>
      </c>
      <c r="E24" s="51" t="s">
        <v>285</v>
      </c>
      <c r="F24" s="51" t="s">
        <v>316</v>
      </c>
      <c r="G24" s="55">
        <v>434</v>
      </c>
      <c r="H24" s="57">
        <v>1.5142260000000001</v>
      </c>
      <c r="I24" s="39">
        <v>1.9799999999999998E-2</v>
      </c>
      <c r="M24" s="168"/>
      <c r="N24" s="170"/>
      <c r="O24" s="171"/>
    </row>
    <row r="25" spans="1:15" ht="15.75">
      <c r="A25" t="s">
        <v>241</v>
      </c>
      <c r="B25" t="s">
        <v>592</v>
      </c>
      <c r="C25" s="47">
        <v>20</v>
      </c>
      <c r="D25" s="51" t="s">
        <v>41</v>
      </c>
      <c r="E25" s="51" t="s">
        <v>286</v>
      </c>
      <c r="F25" s="51" t="s">
        <v>314</v>
      </c>
      <c r="G25" s="55">
        <v>734</v>
      </c>
      <c r="H25" s="57">
        <v>1.4878180000000001</v>
      </c>
      <c r="I25" s="39">
        <v>1.95E-2</v>
      </c>
      <c r="M25" s="168"/>
      <c r="N25" s="170"/>
      <c r="O25" s="171"/>
    </row>
    <row r="26" spans="1:15" ht="15.75">
      <c r="A26" t="s">
        <v>241</v>
      </c>
      <c r="B26" t="s">
        <v>604</v>
      </c>
      <c r="C26" s="47">
        <v>21</v>
      </c>
      <c r="D26" s="51" t="s">
        <v>39</v>
      </c>
      <c r="E26" s="51" t="s">
        <v>288</v>
      </c>
      <c r="F26" s="51" t="s">
        <v>310</v>
      </c>
      <c r="G26" s="55">
        <v>371</v>
      </c>
      <c r="H26" s="57">
        <v>1.440779</v>
      </c>
      <c r="I26" s="39">
        <v>1.89E-2</v>
      </c>
      <c r="M26" s="168"/>
      <c r="N26" s="170"/>
      <c r="O26" s="171"/>
    </row>
    <row r="27" spans="1:15" ht="15.75">
      <c r="A27" t="s">
        <v>241</v>
      </c>
      <c r="B27" t="s">
        <v>606</v>
      </c>
      <c r="C27" s="47">
        <v>22</v>
      </c>
      <c r="D27" s="51" t="s">
        <v>43</v>
      </c>
      <c r="E27" s="51" t="s">
        <v>289</v>
      </c>
      <c r="F27" s="51" t="s">
        <v>307</v>
      </c>
      <c r="G27" s="55">
        <v>422</v>
      </c>
      <c r="H27" s="57">
        <v>1.4200299999999999</v>
      </c>
      <c r="I27" s="39">
        <v>1.8600000000000002E-2</v>
      </c>
      <c r="M27" s="168"/>
      <c r="N27" s="170"/>
      <c r="O27" s="171"/>
    </row>
    <row r="28" spans="1:15" ht="15.75">
      <c r="A28" t="s">
        <v>241</v>
      </c>
      <c r="B28" t="s">
        <v>599</v>
      </c>
      <c r="C28" s="47">
        <v>23</v>
      </c>
      <c r="D28" s="51" t="s">
        <v>44</v>
      </c>
      <c r="E28" s="51" t="s">
        <v>290</v>
      </c>
      <c r="F28" s="51" t="s">
        <v>311</v>
      </c>
      <c r="G28" s="55">
        <v>229</v>
      </c>
      <c r="H28" s="57">
        <v>1.2971710000000001</v>
      </c>
      <c r="I28" s="39">
        <v>1.7000000000000001E-2</v>
      </c>
      <c r="M28" s="168"/>
      <c r="N28" s="170"/>
      <c r="O28" s="171"/>
    </row>
    <row r="29" spans="1:15" ht="15.75">
      <c r="A29" t="s">
        <v>241</v>
      </c>
      <c r="B29" t="s">
        <v>584</v>
      </c>
      <c r="C29" s="47">
        <v>24</v>
      </c>
      <c r="D29" s="51" t="s">
        <v>45</v>
      </c>
      <c r="E29" s="51" t="s">
        <v>291</v>
      </c>
      <c r="F29" s="51" t="s">
        <v>314</v>
      </c>
      <c r="G29" s="55">
        <v>90</v>
      </c>
      <c r="H29" s="57">
        <v>1.2411449999999999</v>
      </c>
      <c r="I29" s="39">
        <v>1.6299999999999999E-2</v>
      </c>
      <c r="M29" s="168"/>
      <c r="N29" s="170"/>
      <c r="O29" s="171"/>
    </row>
    <row r="30" spans="1:15" ht="15.75">
      <c r="A30" t="s">
        <v>241</v>
      </c>
      <c r="B30" t="s">
        <v>585</v>
      </c>
      <c r="C30" s="47">
        <v>25</v>
      </c>
      <c r="D30" s="51" t="s">
        <v>51</v>
      </c>
      <c r="E30" s="51" t="s">
        <v>296</v>
      </c>
      <c r="F30" s="51" t="s">
        <v>311</v>
      </c>
      <c r="G30" s="55">
        <v>148</v>
      </c>
      <c r="H30" s="57">
        <v>0.77862799999999999</v>
      </c>
      <c r="I30" s="39">
        <v>1.0200000000000001E-2</v>
      </c>
      <c r="M30" s="168"/>
      <c r="N30" s="170"/>
      <c r="O30" s="171"/>
    </row>
    <row r="31" spans="1:15" ht="15.75">
      <c r="A31" t="s">
        <v>241</v>
      </c>
      <c r="B31" t="s">
        <v>596</v>
      </c>
      <c r="C31" s="47">
        <v>26</v>
      </c>
      <c r="D31" s="51" t="s">
        <v>53</v>
      </c>
      <c r="E31" s="51" t="s">
        <v>298</v>
      </c>
      <c r="F31" s="51" t="s">
        <v>312</v>
      </c>
      <c r="G31" s="55">
        <v>377</v>
      </c>
      <c r="H31" s="57">
        <v>0.64523600000000003</v>
      </c>
      <c r="I31" s="39">
        <v>8.5000000000000006E-3</v>
      </c>
      <c r="M31" s="168"/>
      <c r="N31" s="170"/>
      <c r="O31" s="171"/>
    </row>
    <row r="32" spans="1:15" ht="16.5" thickBot="1">
      <c r="A32" t="s">
        <v>241</v>
      </c>
      <c r="B32" t="s">
        <v>582</v>
      </c>
      <c r="C32" s="47">
        <v>27</v>
      </c>
      <c r="D32" s="51" t="s">
        <v>54</v>
      </c>
      <c r="E32" s="51" t="s">
        <v>300</v>
      </c>
      <c r="F32" s="51" t="s">
        <v>315</v>
      </c>
      <c r="G32" s="55">
        <v>82</v>
      </c>
      <c r="H32" s="57">
        <v>0.56342199999999998</v>
      </c>
      <c r="I32" s="39">
        <v>7.4000000000000003E-3</v>
      </c>
      <c r="M32" s="168"/>
      <c r="N32" s="170"/>
      <c r="O32" s="171"/>
    </row>
    <row r="33" spans="1:9" ht="16.5" thickBot="1">
      <c r="C33" s="64"/>
      <c r="D33" s="64"/>
      <c r="E33" s="65" t="s">
        <v>685</v>
      </c>
      <c r="F33" s="64"/>
      <c r="G33" s="64"/>
      <c r="H33" s="66">
        <v>75.892962999999995</v>
      </c>
      <c r="I33" s="67">
        <v>0.99459999999999993</v>
      </c>
    </row>
    <row r="34" spans="1:9" ht="15.75">
      <c r="C34" s="48"/>
      <c r="D34" s="48"/>
      <c r="E34" s="53"/>
      <c r="F34" s="48"/>
      <c r="G34" s="48"/>
      <c r="H34" s="58"/>
      <c r="I34" s="41"/>
    </row>
    <row r="35" spans="1:9" ht="16.5" thickBot="1">
      <c r="C35" s="72" t="s">
        <v>70</v>
      </c>
      <c r="D35" s="49"/>
      <c r="E35" s="53" t="s">
        <v>684</v>
      </c>
      <c r="F35" s="49"/>
      <c r="G35" s="49"/>
      <c r="H35" s="59">
        <v>0</v>
      </c>
      <c r="I35" s="43">
        <v>0</v>
      </c>
    </row>
    <row r="36" spans="1:9" ht="16.5" thickBot="1">
      <c r="C36" s="68"/>
      <c r="D36" s="69"/>
      <c r="E36" s="65" t="s">
        <v>685</v>
      </c>
      <c r="F36" s="70"/>
      <c r="G36" s="70"/>
      <c r="H36" s="66">
        <v>0</v>
      </c>
      <c r="I36" s="71">
        <v>0</v>
      </c>
    </row>
    <row r="37" spans="1:9" ht="15.75" thickBot="1">
      <c r="C37" s="95"/>
      <c r="D37" s="95"/>
      <c r="E37" s="95"/>
      <c r="F37" s="95"/>
      <c r="G37" s="95"/>
      <c r="H37" s="95"/>
      <c r="I37" s="96"/>
    </row>
    <row r="38" spans="1:9" ht="16.5" thickBot="1">
      <c r="C38" s="79" t="s">
        <v>206</v>
      </c>
      <c r="D38" s="69"/>
      <c r="E38" s="80" t="s">
        <v>686</v>
      </c>
      <c r="F38" s="97"/>
      <c r="G38" s="97"/>
      <c r="H38" s="90">
        <v>0.40732800000000002</v>
      </c>
      <c r="I38" s="91">
        <v>5.4000000000000003E-3</v>
      </c>
    </row>
    <row r="39" spans="1:9" ht="16.5" thickBot="1">
      <c r="C39" s="48"/>
      <c r="D39" s="48"/>
      <c r="E39" s="53" t="s">
        <v>685</v>
      </c>
      <c r="F39" s="48"/>
      <c r="G39" s="48"/>
      <c r="H39" s="58">
        <v>0.40732800000000002</v>
      </c>
      <c r="I39" s="41">
        <v>5.4000000000000003E-3</v>
      </c>
    </row>
    <row r="40" spans="1:9" ht="16.5" thickBot="1">
      <c r="C40" s="64"/>
      <c r="D40" s="64"/>
      <c r="E40" s="65" t="s">
        <v>687</v>
      </c>
      <c r="F40" s="64"/>
      <c r="G40" s="64"/>
      <c r="H40" s="66">
        <v>76.300291000000001</v>
      </c>
      <c r="I40" s="78">
        <v>0.99999999999999989</v>
      </c>
    </row>
    <row r="41" spans="1:9">
      <c r="C41" s="32"/>
      <c r="D41" s="1"/>
      <c r="E41" s="5" t="s">
        <v>55</v>
      </c>
      <c r="F41" s="4"/>
      <c r="G41" s="4"/>
      <c r="H41" s="1"/>
      <c r="I41" s="33"/>
    </row>
    <row r="42" spans="1:9">
      <c r="C42" s="32"/>
      <c r="D42" s="1"/>
      <c r="E42" s="18" t="s">
        <v>56</v>
      </c>
      <c r="F42" s="5"/>
      <c r="G42" s="5"/>
      <c r="H42" s="1"/>
      <c r="I42" s="33"/>
    </row>
    <row r="43" spans="1:9" ht="15.75">
      <c r="C43" s="32"/>
      <c r="D43" s="1"/>
      <c r="E43" s="3" t="s">
        <v>57</v>
      </c>
      <c r="F43" s="5"/>
      <c r="G43" s="7" t="s">
        <v>58</v>
      </c>
      <c r="H43" s="1"/>
      <c r="I43" s="33"/>
    </row>
    <row r="44" spans="1:9" ht="15.75">
      <c r="C44" s="32"/>
      <c r="D44" s="1"/>
      <c r="E44" s="3" t="s">
        <v>59</v>
      </c>
      <c r="F44" s="5"/>
      <c r="G44" s="7" t="s">
        <v>58</v>
      </c>
      <c r="H44" s="1"/>
      <c r="I44" s="33"/>
    </row>
    <row r="45" spans="1:9" ht="15.75">
      <c r="A45" t="s">
        <v>241</v>
      </c>
      <c r="C45" s="32"/>
      <c r="D45" s="1"/>
      <c r="E45" s="3" t="s">
        <v>320</v>
      </c>
      <c r="F45" s="5"/>
      <c r="G45" s="9">
        <v>125.237582</v>
      </c>
      <c r="H45" s="1"/>
      <c r="I45" s="33"/>
    </row>
    <row r="46" spans="1:9" ht="15.75">
      <c r="A46" t="s">
        <v>241</v>
      </c>
      <c r="C46" s="32"/>
      <c r="D46" s="1"/>
      <c r="E46" s="3" t="s">
        <v>319</v>
      </c>
      <c r="F46" s="5"/>
      <c r="G46" s="9">
        <v>121.961428</v>
      </c>
      <c r="H46" s="1"/>
      <c r="I46" s="33"/>
    </row>
    <row r="47" spans="1:9" ht="15.75">
      <c r="C47" s="32"/>
      <c r="D47" s="1"/>
      <c r="E47" s="3" t="s">
        <v>60</v>
      </c>
      <c r="F47" s="5"/>
      <c r="G47" s="7" t="s">
        <v>58</v>
      </c>
      <c r="H47" s="1"/>
      <c r="I47" s="33"/>
    </row>
    <row r="48" spans="1:9" ht="15.75">
      <c r="C48" s="32"/>
      <c r="D48" s="1"/>
      <c r="E48" s="3" t="s">
        <v>61</v>
      </c>
      <c r="F48" s="5"/>
      <c r="G48" s="7" t="s">
        <v>58</v>
      </c>
      <c r="H48" s="1"/>
      <c r="I48" s="33"/>
    </row>
    <row r="49" spans="1:9" ht="15.75">
      <c r="A49" t="s">
        <v>241</v>
      </c>
      <c r="C49" s="32"/>
      <c r="D49" s="1"/>
      <c r="E49" s="3" t="s">
        <v>62</v>
      </c>
      <c r="F49" s="5"/>
      <c r="G49" s="11">
        <v>0.16319733069742159</v>
      </c>
      <c r="H49" s="1"/>
      <c r="I49" s="33"/>
    </row>
    <row r="50" spans="1:9" ht="15.75">
      <c r="C50" s="32"/>
      <c r="D50" s="1"/>
      <c r="E50" s="3" t="s">
        <v>63</v>
      </c>
      <c r="F50" s="5"/>
      <c r="G50" s="11" t="s">
        <v>58</v>
      </c>
      <c r="H50" s="1"/>
      <c r="I50" s="33"/>
    </row>
    <row r="51" spans="1:9" ht="15.75">
      <c r="C51" s="32"/>
      <c r="D51" s="1"/>
      <c r="E51" s="3" t="s">
        <v>64</v>
      </c>
      <c r="F51" s="5"/>
      <c r="G51" s="7" t="s">
        <v>58</v>
      </c>
      <c r="H51" s="1"/>
      <c r="I51" s="33"/>
    </row>
    <row r="52" spans="1:9" ht="16.5" thickBot="1">
      <c r="C52" s="37"/>
      <c r="D52" s="34"/>
      <c r="E52" s="28" t="s">
        <v>65</v>
      </c>
      <c r="F52" s="34"/>
      <c r="G52" s="34"/>
      <c r="H52" s="34"/>
      <c r="I52" s="36"/>
    </row>
  </sheetData>
  <sheetProtection password="96CD" sheet="1" objects="1" scenarios="1" selectLockedCells="1" selectUnlockedCells="1"/>
  <mergeCells count="2">
    <mergeCell ref="C1:I1"/>
    <mergeCell ref="C2:I2"/>
  </mergeCells>
  <phoneticPr fontId="21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O79"/>
  <sheetViews>
    <sheetView topLeftCell="C1" zoomScale="85" zoomScaleNormal="85" workbookViewId="0">
      <selection activeCell="C1" sqref="C1:I1"/>
    </sheetView>
  </sheetViews>
  <sheetFormatPr defaultRowHeight="15"/>
  <cols>
    <col min="1" max="2" width="0" hidden="1" customWidth="1"/>
    <col min="3" max="3" width="7.140625" bestFit="1" customWidth="1"/>
    <col min="4" max="4" width="14.140625" bestFit="1" customWidth="1"/>
    <col min="5" max="5" width="78" bestFit="1" customWidth="1"/>
    <col min="6" max="6" width="27.5703125" bestFit="1" customWidth="1"/>
    <col min="7" max="7" width="11.85546875" bestFit="1" customWidth="1"/>
    <col min="8" max="9" width="8.85546875" bestFit="1" customWidth="1"/>
    <col min="11" max="11" width="34.7109375" bestFit="1" customWidth="1"/>
    <col min="13" max="13" width="9.28515625" bestFit="1" customWidth="1"/>
    <col min="15" max="15" width="4.7109375" bestFit="1" customWidth="1"/>
  </cols>
  <sheetData>
    <row r="1" spans="1:15" ht="18.75" customHeight="1">
      <c r="C1" s="368" t="s">
        <v>321</v>
      </c>
      <c r="D1" s="368"/>
      <c r="E1" s="368"/>
      <c r="F1" s="368"/>
      <c r="G1" s="368"/>
      <c r="H1" s="368"/>
      <c r="I1" s="368"/>
    </row>
    <row r="2" spans="1:15" ht="19.5" thickBot="1">
      <c r="C2" s="368" t="s">
        <v>187</v>
      </c>
      <c r="D2" s="368"/>
      <c r="E2" s="368"/>
      <c r="F2" s="368"/>
      <c r="G2" s="368"/>
      <c r="H2" s="368"/>
      <c r="I2" s="368"/>
    </row>
    <row r="3" spans="1:15" ht="60.75" thickBot="1">
      <c r="C3" s="61" t="s">
        <v>0</v>
      </c>
      <c r="D3" s="61" t="s">
        <v>1</v>
      </c>
      <c r="E3" s="29" t="s">
        <v>2</v>
      </c>
      <c r="F3" s="29" t="s">
        <v>205</v>
      </c>
      <c r="G3" s="29" t="s">
        <v>3</v>
      </c>
      <c r="H3" s="62" t="s">
        <v>66</v>
      </c>
      <c r="I3" s="63" t="s">
        <v>4</v>
      </c>
    </row>
    <row r="4" spans="1:15" ht="15.75">
      <c r="C4" s="72" t="s">
        <v>69</v>
      </c>
      <c r="D4" s="49"/>
      <c r="E4" s="52" t="s">
        <v>67</v>
      </c>
      <c r="F4" s="49"/>
      <c r="G4" s="49"/>
      <c r="H4" s="56"/>
      <c r="I4" s="38"/>
    </row>
    <row r="5" spans="1:15" ht="15.75">
      <c r="C5" s="49"/>
      <c r="D5" s="49"/>
      <c r="E5" s="52" t="s">
        <v>68</v>
      </c>
      <c r="F5" s="49"/>
      <c r="G5" s="49"/>
      <c r="H5" s="56"/>
      <c r="I5" s="38"/>
    </row>
    <row r="6" spans="1:15" ht="15.75">
      <c r="A6" t="s">
        <v>242</v>
      </c>
      <c r="B6" t="s">
        <v>622</v>
      </c>
      <c r="C6" s="47">
        <v>1</v>
      </c>
      <c r="D6" s="51" t="s">
        <v>136</v>
      </c>
      <c r="E6" s="51" t="s">
        <v>388</v>
      </c>
      <c r="F6" s="51" t="s">
        <v>396</v>
      </c>
      <c r="G6" s="55">
        <v>28140</v>
      </c>
      <c r="H6" s="57">
        <v>149.24135200000001</v>
      </c>
      <c r="I6" s="39">
        <v>0.15210000000000001</v>
      </c>
      <c r="M6" s="168"/>
      <c r="N6" s="170"/>
      <c r="O6" s="168"/>
    </row>
    <row r="7" spans="1:15" ht="15.75">
      <c r="A7" t="s">
        <v>242</v>
      </c>
      <c r="B7" t="s">
        <v>648</v>
      </c>
      <c r="C7" s="47">
        <v>2</v>
      </c>
      <c r="D7" s="51" t="s">
        <v>137</v>
      </c>
      <c r="E7" s="51" t="s">
        <v>415</v>
      </c>
      <c r="F7" s="51" t="s">
        <v>397</v>
      </c>
      <c r="G7" s="55">
        <v>12699</v>
      </c>
      <c r="H7" s="57">
        <v>75.768226999999996</v>
      </c>
      <c r="I7" s="39">
        <v>7.7199999999999991E-2</v>
      </c>
      <c r="M7" s="168"/>
      <c r="N7" s="170"/>
      <c r="O7" s="168"/>
    </row>
    <row r="8" spans="1:15" ht="15.75">
      <c r="A8" t="s">
        <v>242</v>
      </c>
      <c r="B8" t="s">
        <v>614</v>
      </c>
      <c r="C8" s="47">
        <v>3</v>
      </c>
      <c r="D8" s="51" t="s">
        <v>138</v>
      </c>
      <c r="E8" s="51" t="s">
        <v>416</v>
      </c>
      <c r="F8" s="51" t="s">
        <v>396</v>
      </c>
      <c r="G8" s="55">
        <v>177308</v>
      </c>
      <c r="H8" s="57">
        <v>71.880799999999994</v>
      </c>
      <c r="I8" s="39">
        <v>7.3200000000000001E-2</v>
      </c>
      <c r="M8" s="168"/>
      <c r="N8" s="170"/>
      <c r="O8" s="168"/>
    </row>
    <row r="9" spans="1:15" ht="15.75">
      <c r="A9" t="s">
        <v>242</v>
      </c>
      <c r="B9" t="s">
        <v>618</v>
      </c>
      <c r="C9" s="47">
        <v>4</v>
      </c>
      <c r="D9" s="51" t="s">
        <v>139</v>
      </c>
      <c r="E9" s="51" t="s">
        <v>417</v>
      </c>
      <c r="F9" s="51" t="s">
        <v>396</v>
      </c>
      <c r="G9" s="55">
        <v>155454</v>
      </c>
      <c r="H9" s="57">
        <v>55.359350999999997</v>
      </c>
      <c r="I9" s="39">
        <v>5.6399999999999999E-2</v>
      </c>
      <c r="M9" s="168"/>
      <c r="N9" s="170"/>
      <c r="O9" s="168"/>
    </row>
    <row r="10" spans="1:15" ht="15.75">
      <c r="A10" t="s">
        <v>242</v>
      </c>
      <c r="B10" t="s">
        <v>624</v>
      </c>
      <c r="C10" s="47">
        <v>5</v>
      </c>
      <c r="D10" s="51" t="s">
        <v>140</v>
      </c>
      <c r="E10" s="51" t="s">
        <v>418</v>
      </c>
      <c r="F10" s="51" t="s">
        <v>396</v>
      </c>
      <c r="G10" s="55">
        <v>21572</v>
      </c>
      <c r="H10" s="57">
        <v>45.972752999999997</v>
      </c>
      <c r="I10" s="39">
        <v>4.6799999999999994E-2</v>
      </c>
      <c r="M10" s="168"/>
      <c r="N10" s="170"/>
      <c r="O10" s="168"/>
    </row>
    <row r="11" spans="1:15" ht="15.75">
      <c r="A11" t="s">
        <v>242</v>
      </c>
      <c r="B11" t="s">
        <v>654</v>
      </c>
      <c r="C11" s="47">
        <v>6</v>
      </c>
      <c r="D11" s="51" t="s">
        <v>141</v>
      </c>
      <c r="E11" s="51" t="s">
        <v>419</v>
      </c>
      <c r="F11" s="51" t="s">
        <v>398</v>
      </c>
      <c r="G11" s="55">
        <v>2331</v>
      </c>
      <c r="H11" s="57">
        <v>44.336821999999998</v>
      </c>
      <c r="I11" s="39">
        <v>4.5199999999999997E-2</v>
      </c>
      <c r="M11" s="168"/>
      <c r="N11" s="170"/>
      <c r="O11" s="168"/>
    </row>
    <row r="12" spans="1:15" ht="15.75">
      <c r="A12" t="s">
        <v>242</v>
      </c>
      <c r="B12" t="s">
        <v>647</v>
      </c>
      <c r="C12" s="47">
        <v>7</v>
      </c>
      <c r="D12" s="51" t="s">
        <v>142</v>
      </c>
      <c r="E12" s="51" t="s">
        <v>420</v>
      </c>
      <c r="F12" s="51" t="s">
        <v>399</v>
      </c>
      <c r="G12" s="55">
        <v>37630</v>
      </c>
      <c r="H12" s="57">
        <v>42.056373000000001</v>
      </c>
      <c r="I12" s="39">
        <v>4.2900000000000001E-2</v>
      </c>
      <c r="M12" s="168"/>
      <c r="N12" s="170"/>
      <c r="O12" s="168"/>
    </row>
    <row r="13" spans="1:15" ht="15.75">
      <c r="A13" t="s">
        <v>242</v>
      </c>
      <c r="B13" t="s">
        <v>612</v>
      </c>
      <c r="C13" s="47">
        <v>8</v>
      </c>
      <c r="D13" s="51" t="s">
        <v>143</v>
      </c>
      <c r="E13" s="51" t="s">
        <v>421</v>
      </c>
      <c r="F13" s="51" t="s">
        <v>396</v>
      </c>
      <c r="G13" s="55">
        <v>167394</v>
      </c>
      <c r="H13" s="57">
        <v>37.068268000000003</v>
      </c>
      <c r="I13" s="39">
        <v>3.78E-2</v>
      </c>
      <c r="M13" s="168"/>
      <c r="N13" s="170"/>
      <c r="O13" s="168"/>
    </row>
    <row r="14" spans="1:15" ht="15.75">
      <c r="A14" t="s">
        <v>242</v>
      </c>
      <c r="B14" t="s">
        <v>619</v>
      </c>
      <c r="C14" s="47">
        <v>9</v>
      </c>
      <c r="D14" s="51" t="s">
        <v>144</v>
      </c>
      <c r="E14" s="51" t="s">
        <v>422</v>
      </c>
      <c r="F14" s="51" t="s">
        <v>399</v>
      </c>
      <c r="G14" s="55">
        <v>44458</v>
      </c>
      <c r="H14" s="57">
        <v>32.651814000000002</v>
      </c>
      <c r="I14" s="39">
        <v>3.3300000000000003E-2</v>
      </c>
      <c r="M14" s="168"/>
      <c r="N14" s="170"/>
      <c r="O14" s="168"/>
    </row>
    <row r="15" spans="1:15" ht="15.75">
      <c r="A15" t="s">
        <v>242</v>
      </c>
      <c r="B15" t="s">
        <v>615</v>
      </c>
      <c r="C15" s="47">
        <v>10</v>
      </c>
      <c r="D15" s="51" t="s">
        <v>145</v>
      </c>
      <c r="E15" s="51" t="s">
        <v>423</v>
      </c>
      <c r="F15" s="51" t="s">
        <v>396</v>
      </c>
      <c r="G15" s="55">
        <v>15680</v>
      </c>
      <c r="H15" s="57">
        <v>24.926038999999999</v>
      </c>
      <c r="I15" s="39">
        <v>2.5399999999999999E-2</v>
      </c>
      <c r="M15" s="168"/>
      <c r="N15" s="170"/>
      <c r="O15" s="168"/>
    </row>
    <row r="16" spans="1:15" ht="15.75">
      <c r="A16" t="s">
        <v>242</v>
      </c>
      <c r="B16" t="s">
        <v>632</v>
      </c>
      <c r="C16" s="47">
        <v>11</v>
      </c>
      <c r="D16" s="51" t="s">
        <v>147</v>
      </c>
      <c r="E16" s="51" t="s">
        <v>424</v>
      </c>
      <c r="F16" s="51" t="s">
        <v>400</v>
      </c>
      <c r="G16" s="55">
        <v>4492</v>
      </c>
      <c r="H16" s="57">
        <v>23.776686000000002</v>
      </c>
      <c r="I16" s="39">
        <v>2.4199999999999999E-2</v>
      </c>
      <c r="M16" s="168"/>
      <c r="N16" s="170"/>
      <c r="O16" s="168"/>
    </row>
    <row r="17" spans="1:15" ht="15.75">
      <c r="A17" t="s">
        <v>242</v>
      </c>
      <c r="B17" t="s">
        <v>625</v>
      </c>
      <c r="C17" s="47">
        <v>12</v>
      </c>
      <c r="D17" s="51" t="s">
        <v>148</v>
      </c>
      <c r="E17" s="51" t="s">
        <v>425</v>
      </c>
      <c r="F17" s="51" t="s">
        <v>401</v>
      </c>
      <c r="G17" s="55">
        <v>2928</v>
      </c>
      <c r="H17" s="57">
        <v>23.272780999999998</v>
      </c>
      <c r="I17" s="39">
        <v>2.3700000000000002E-2</v>
      </c>
      <c r="M17" s="168"/>
      <c r="N17" s="170"/>
      <c r="O17" s="168"/>
    </row>
    <row r="18" spans="1:15" ht="15.75">
      <c r="A18" t="s">
        <v>242</v>
      </c>
      <c r="B18" t="s">
        <v>633</v>
      </c>
      <c r="C18" s="47">
        <v>13</v>
      </c>
      <c r="D18" s="51" t="s">
        <v>146</v>
      </c>
      <c r="E18" s="51" t="s">
        <v>426</v>
      </c>
      <c r="F18" s="51" t="s">
        <v>401</v>
      </c>
      <c r="G18" s="55">
        <v>3031</v>
      </c>
      <c r="H18" s="57">
        <v>22.702783</v>
      </c>
      <c r="I18" s="39">
        <v>2.3099999999999999E-2</v>
      </c>
      <c r="M18" s="168"/>
      <c r="N18" s="170"/>
      <c r="O18" s="168"/>
    </row>
    <row r="19" spans="1:15" ht="15.75">
      <c r="A19" t="s">
        <v>242</v>
      </c>
      <c r="B19" t="s">
        <v>616</v>
      </c>
      <c r="C19" s="47">
        <v>14</v>
      </c>
      <c r="D19" s="51" t="s">
        <v>149</v>
      </c>
      <c r="E19" s="51" t="s">
        <v>427</v>
      </c>
      <c r="F19" s="51" t="s">
        <v>399</v>
      </c>
      <c r="G19" s="55">
        <v>35359</v>
      </c>
      <c r="H19" s="57">
        <v>20.200938000000001</v>
      </c>
      <c r="I19" s="39">
        <v>2.06E-2</v>
      </c>
      <c r="M19" s="168"/>
      <c r="N19" s="170"/>
      <c r="O19" s="168"/>
    </row>
    <row r="20" spans="1:15" ht="15.75">
      <c r="A20" t="s">
        <v>242</v>
      </c>
      <c r="B20" t="s">
        <v>644</v>
      </c>
      <c r="C20" s="47">
        <v>15</v>
      </c>
      <c r="D20" s="51" t="s">
        <v>150</v>
      </c>
      <c r="E20" s="51" t="s">
        <v>428</v>
      </c>
      <c r="F20" s="51" t="s">
        <v>396</v>
      </c>
      <c r="G20" s="55">
        <v>2163</v>
      </c>
      <c r="H20" s="57">
        <v>19.204312999999999</v>
      </c>
      <c r="I20" s="39">
        <v>1.9599999999999999E-2</v>
      </c>
      <c r="M20" s="168"/>
      <c r="N20" s="170"/>
      <c r="O20" s="168"/>
    </row>
    <row r="21" spans="1:15" ht="15.75">
      <c r="A21" t="s">
        <v>242</v>
      </c>
      <c r="B21" t="s">
        <v>620</v>
      </c>
      <c r="C21" s="47">
        <v>16</v>
      </c>
      <c r="D21" s="51" t="s">
        <v>151</v>
      </c>
      <c r="E21" s="51" t="s">
        <v>429</v>
      </c>
      <c r="F21" s="51" t="s">
        <v>396</v>
      </c>
      <c r="G21" s="55">
        <v>4287</v>
      </c>
      <c r="H21" s="57">
        <v>18.272314999999999</v>
      </c>
      <c r="I21" s="39">
        <v>1.8600000000000002E-2</v>
      </c>
      <c r="M21" s="168"/>
      <c r="N21" s="170"/>
      <c r="O21" s="168"/>
    </row>
    <row r="22" spans="1:15" ht="15.75">
      <c r="A22" t="s">
        <v>242</v>
      </c>
      <c r="B22" t="s">
        <v>626</v>
      </c>
      <c r="C22" s="47">
        <v>17</v>
      </c>
      <c r="D22" s="51" t="s">
        <v>152</v>
      </c>
      <c r="E22" s="51" t="s">
        <v>430</v>
      </c>
      <c r="F22" s="51" t="s">
        <v>402</v>
      </c>
      <c r="G22" s="55">
        <v>3803</v>
      </c>
      <c r="H22" s="57">
        <v>17.450164000000001</v>
      </c>
      <c r="I22" s="39">
        <v>1.78E-2</v>
      </c>
      <c r="M22" s="168"/>
      <c r="N22" s="170"/>
      <c r="O22" s="168"/>
    </row>
    <row r="23" spans="1:15" ht="15.75">
      <c r="A23" t="s">
        <v>242</v>
      </c>
      <c r="B23" t="s">
        <v>617</v>
      </c>
      <c r="C23" s="47">
        <v>18</v>
      </c>
      <c r="D23" s="51" t="s">
        <v>154</v>
      </c>
      <c r="E23" s="51" t="s">
        <v>431</v>
      </c>
      <c r="F23" s="51" t="s">
        <v>399</v>
      </c>
      <c r="G23" s="55">
        <v>7161</v>
      </c>
      <c r="H23" s="57">
        <v>16.404361999999999</v>
      </c>
      <c r="I23" s="39">
        <v>1.67E-2</v>
      </c>
      <c r="M23" s="168"/>
      <c r="N23" s="170"/>
      <c r="O23" s="168"/>
    </row>
    <row r="24" spans="1:15" ht="15.75">
      <c r="A24" t="s">
        <v>242</v>
      </c>
      <c r="B24" t="s">
        <v>627</v>
      </c>
      <c r="C24" s="47">
        <v>19</v>
      </c>
      <c r="D24" s="51" t="s">
        <v>153</v>
      </c>
      <c r="E24" s="51" t="s">
        <v>389</v>
      </c>
      <c r="F24" s="51" t="s">
        <v>402</v>
      </c>
      <c r="G24" s="55">
        <v>10987</v>
      </c>
      <c r="H24" s="57">
        <v>15.711515</v>
      </c>
      <c r="I24" s="39">
        <v>1.6E-2</v>
      </c>
      <c r="M24" s="168"/>
      <c r="N24" s="170"/>
      <c r="O24" s="168"/>
    </row>
    <row r="25" spans="1:15" ht="15.75">
      <c r="A25" t="s">
        <v>242</v>
      </c>
      <c r="B25" t="s">
        <v>629</v>
      </c>
      <c r="C25" s="47">
        <v>20</v>
      </c>
      <c r="D25" s="51" t="s">
        <v>155</v>
      </c>
      <c r="E25" s="48" t="s">
        <v>390</v>
      </c>
      <c r="F25" s="51" t="s">
        <v>402</v>
      </c>
      <c r="G25" s="55">
        <v>2923</v>
      </c>
      <c r="H25" s="57">
        <v>13.371679</v>
      </c>
      <c r="I25" s="39">
        <v>1.3600000000000001E-2</v>
      </c>
      <c r="M25" s="168"/>
      <c r="N25" s="170"/>
      <c r="O25" s="168"/>
    </row>
    <row r="26" spans="1:15" ht="15.75">
      <c r="A26" t="s">
        <v>242</v>
      </c>
      <c r="B26" t="s">
        <v>630</v>
      </c>
      <c r="C26" s="47">
        <v>21</v>
      </c>
      <c r="D26" s="51" t="s">
        <v>157</v>
      </c>
      <c r="E26" s="51" t="s">
        <v>432</v>
      </c>
      <c r="F26" s="51" t="s">
        <v>396</v>
      </c>
      <c r="G26" s="55">
        <v>1611</v>
      </c>
      <c r="H26" s="57">
        <v>13.308044000000001</v>
      </c>
      <c r="I26" s="39">
        <v>1.3600000000000001E-2</v>
      </c>
      <c r="M26" s="168"/>
      <c r="N26" s="170"/>
      <c r="O26" s="168"/>
    </row>
    <row r="27" spans="1:15" ht="15.75">
      <c r="A27" t="s">
        <v>242</v>
      </c>
      <c r="B27" t="s">
        <v>649</v>
      </c>
      <c r="C27" s="47">
        <v>22</v>
      </c>
      <c r="D27" s="51" t="s">
        <v>156</v>
      </c>
      <c r="E27" s="51" t="s">
        <v>433</v>
      </c>
      <c r="F27" s="51" t="s">
        <v>396</v>
      </c>
      <c r="G27" s="55">
        <v>7797</v>
      </c>
      <c r="H27" s="57">
        <v>12.908853000000001</v>
      </c>
      <c r="I27" s="39">
        <v>1.32E-2</v>
      </c>
      <c r="M27" s="168"/>
      <c r="N27" s="170"/>
      <c r="O27" s="168"/>
    </row>
    <row r="28" spans="1:15" ht="15.75">
      <c r="A28" t="s">
        <v>242</v>
      </c>
      <c r="B28" t="s">
        <v>645</v>
      </c>
      <c r="C28" s="47">
        <v>23</v>
      </c>
      <c r="D28" s="51" t="s">
        <v>159</v>
      </c>
      <c r="E28" s="51" t="s">
        <v>391</v>
      </c>
      <c r="F28" s="51" t="s">
        <v>401</v>
      </c>
      <c r="G28" s="55">
        <v>8610</v>
      </c>
      <c r="H28" s="57">
        <v>12.133076000000001</v>
      </c>
      <c r="I28" s="39">
        <v>1.24E-2</v>
      </c>
      <c r="M28" s="168"/>
      <c r="N28" s="170"/>
      <c r="O28" s="168"/>
    </row>
    <row r="29" spans="1:15" ht="15.75">
      <c r="A29" t="s">
        <v>242</v>
      </c>
      <c r="B29" t="s">
        <v>628</v>
      </c>
      <c r="C29" s="47">
        <v>24</v>
      </c>
      <c r="D29" s="51" t="s">
        <v>158</v>
      </c>
      <c r="E29" s="51" t="s">
        <v>434</v>
      </c>
      <c r="F29" s="48" t="s">
        <v>401</v>
      </c>
      <c r="G29" s="55">
        <v>3192</v>
      </c>
      <c r="H29" s="57">
        <v>11.754929000000001</v>
      </c>
      <c r="I29" s="39">
        <v>1.2E-2</v>
      </c>
      <c r="M29" s="168"/>
      <c r="N29" s="170"/>
      <c r="O29" s="168"/>
    </row>
    <row r="30" spans="1:15" ht="15.75">
      <c r="A30" t="s">
        <v>242</v>
      </c>
      <c r="B30" t="s">
        <v>656</v>
      </c>
      <c r="C30" s="47">
        <v>25</v>
      </c>
      <c r="D30" s="51" t="s">
        <v>160</v>
      </c>
      <c r="E30" s="51" t="s">
        <v>435</v>
      </c>
      <c r="F30" s="51" t="s">
        <v>403</v>
      </c>
      <c r="G30" s="55">
        <v>15330</v>
      </c>
      <c r="H30" s="57">
        <v>11.280276000000001</v>
      </c>
      <c r="I30" s="39">
        <v>1.15E-2</v>
      </c>
      <c r="M30" s="168"/>
      <c r="N30" s="170"/>
      <c r="O30" s="168"/>
    </row>
    <row r="31" spans="1:15" ht="15.75">
      <c r="A31" t="s">
        <v>242</v>
      </c>
      <c r="B31" t="s">
        <v>610</v>
      </c>
      <c r="C31" s="47">
        <v>26</v>
      </c>
      <c r="D31" s="51" t="s">
        <v>161</v>
      </c>
      <c r="E31" s="51" t="s">
        <v>436</v>
      </c>
      <c r="F31" s="51" t="s">
        <v>403</v>
      </c>
      <c r="G31" s="55">
        <v>12318</v>
      </c>
      <c r="H31" s="57">
        <v>11.116172000000001</v>
      </c>
      <c r="I31" s="39">
        <v>1.1299999999999999E-2</v>
      </c>
      <c r="M31" s="168"/>
      <c r="N31" s="170"/>
      <c r="O31" s="168"/>
    </row>
    <row r="32" spans="1:15" ht="15.75">
      <c r="A32" t="s">
        <v>242</v>
      </c>
      <c r="B32" t="s">
        <v>653</v>
      </c>
      <c r="C32" s="47">
        <v>27</v>
      </c>
      <c r="D32" s="51" t="s">
        <v>162</v>
      </c>
      <c r="E32" s="51" t="s">
        <v>437</v>
      </c>
      <c r="F32" s="51" t="s">
        <v>379</v>
      </c>
      <c r="G32" s="55">
        <v>5089</v>
      </c>
      <c r="H32" s="57">
        <v>10.297758999999999</v>
      </c>
      <c r="I32" s="39">
        <v>1.0500000000000001E-2</v>
      </c>
      <c r="M32" s="168"/>
      <c r="N32" s="170"/>
      <c r="O32" s="168"/>
    </row>
    <row r="33" spans="1:15" ht="15.75">
      <c r="A33" t="s">
        <v>242</v>
      </c>
      <c r="B33" t="s">
        <v>650</v>
      </c>
      <c r="C33" s="47">
        <v>28</v>
      </c>
      <c r="D33" s="51" t="s">
        <v>163</v>
      </c>
      <c r="E33" s="51" t="s">
        <v>438</v>
      </c>
      <c r="F33" s="51" t="s">
        <v>403</v>
      </c>
      <c r="G33" s="55">
        <v>9775</v>
      </c>
      <c r="H33" s="57">
        <v>9.7984120000000008</v>
      </c>
      <c r="I33" s="39">
        <v>0.01</v>
      </c>
      <c r="M33" s="168"/>
      <c r="N33" s="170"/>
      <c r="O33" s="168"/>
    </row>
    <row r="34" spans="1:15" ht="15.75">
      <c r="A34" t="s">
        <v>242</v>
      </c>
      <c r="B34" t="s">
        <v>635</v>
      </c>
      <c r="C34" s="47">
        <v>29</v>
      </c>
      <c r="D34" s="51" t="s">
        <v>164</v>
      </c>
      <c r="E34" s="51" t="s">
        <v>439</v>
      </c>
      <c r="F34" s="51" t="s">
        <v>400</v>
      </c>
      <c r="G34" s="55">
        <v>1431</v>
      </c>
      <c r="H34" s="57">
        <v>9.1340439999999994</v>
      </c>
      <c r="I34" s="39">
        <v>9.300000000000001E-3</v>
      </c>
      <c r="M34" s="168"/>
      <c r="N34" s="170"/>
      <c r="O34" s="168"/>
    </row>
    <row r="35" spans="1:15" ht="15.75">
      <c r="A35" t="s">
        <v>242</v>
      </c>
      <c r="B35" t="s">
        <v>639</v>
      </c>
      <c r="C35" s="47">
        <v>30</v>
      </c>
      <c r="D35" s="51" t="s">
        <v>166</v>
      </c>
      <c r="E35" s="51" t="s">
        <v>440</v>
      </c>
      <c r="F35" s="51" t="s">
        <v>401</v>
      </c>
      <c r="G35" s="55">
        <v>4713</v>
      </c>
      <c r="H35" s="57">
        <v>8.8171440000000008</v>
      </c>
      <c r="I35" s="39">
        <v>9.0000000000000011E-3</v>
      </c>
      <c r="M35" s="168"/>
      <c r="N35" s="170"/>
      <c r="O35" s="168"/>
    </row>
    <row r="36" spans="1:15" ht="15.75">
      <c r="A36" t="s">
        <v>242</v>
      </c>
      <c r="B36" t="s">
        <v>623</v>
      </c>
      <c r="C36" s="47">
        <v>31</v>
      </c>
      <c r="D36" s="51" t="s">
        <v>165</v>
      </c>
      <c r="E36" s="51" t="s">
        <v>441</v>
      </c>
      <c r="F36" s="51" t="s">
        <v>397</v>
      </c>
      <c r="G36" s="55">
        <v>9931</v>
      </c>
      <c r="H36" s="57">
        <v>8.7276720000000001</v>
      </c>
      <c r="I36" s="39">
        <v>8.8999999999999999E-3</v>
      </c>
      <c r="M36" s="168"/>
      <c r="N36" s="170"/>
      <c r="O36" s="168"/>
    </row>
    <row r="37" spans="1:15" ht="15.75">
      <c r="A37" t="s">
        <v>242</v>
      </c>
      <c r="B37" t="s">
        <v>652</v>
      </c>
      <c r="C37" s="47">
        <v>32</v>
      </c>
      <c r="D37" s="51" t="s">
        <v>167</v>
      </c>
      <c r="E37" s="51" t="s">
        <v>442</v>
      </c>
      <c r="F37" s="51" t="s">
        <v>403</v>
      </c>
      <c r="G37" s="55">
        <v>1683</v>
      </c>
      <c r="H37" s="57">
        <v>8.2482260000000007</v>
      </c>
      <c r="I37" s="39">
        <v>8.3999999999999995E-3</v>
      </c>
      <c r="M37" s="168"/>
      <c r="N37" s="170"/>
      <c r="O37" s="168"/>
    </row>
    <row r="38" spans="1:15" ht="15.75">
      <c r="A38" t="s">
        <v>242</v>
      </c>
      <c r="B38" t="s">
        <v>631</v>
      </c>
      <c r="C38" s="47">
        <v>33</v>
      </c>
      <c r="D38" s="51" t="s">
        <v>168</v>
      </c>
      <c r="E38" s="51" t="s">
        <v>392</v>
      </c>
      <c r="F38" s="51" t="s">
        <v>401</v>
      </c>
      <c r="G38" s="55">
        <v>1997</v>
      </c>
      <c r="H38" s="57">
        <v>7.4443039999999998</v>
      </c>
      <c r="I38" s="39">
        <v>7.6E-3</v>
      </c>
      <c r="M38" s="168"/>
      <c r="N38" s="170"/>
      <c r="O38" s="168"/>
    </row>
    <row r="39" spans="1:15" ht="15.75">
      <c r="A39" t="s">
        <v>242</v>
      </c>
      <c r="B39" t="s">
        <v>613</v>
      </c>
      <c r="C39" s="47">
        <v>34</v>
      </c>
      <c r="D39" s="51" t="s">
        <v>169</v>
      </c>
      <c r="E39" s="51" t="s">
        <v>443</v>
      </c>
      <c r="F39" s="51" t="s">
        <v>396</v>
      </c>
      <c r="G39" s="55">
        <v>18444</v>
      </c>
      <c r="H39" s="57">
        <v>7.093108</v>
      </c>
      <c r="I39" s="39">
        <v>7.1999999999999998E-3</v>
      </c>
      <c r="M39" s="168"/>
      <c r="N39" s="170"/>
      <c r="O39" s="168"/>
    </row>
    <row r="40" spans="1:15" ht="15.75">
      <c r="A40" t="s">
        <v>242</v>
      </c>
      <c r="B40" t="s">
        <v>655</v>
      </c>
      <c r="C40" s="47">
        <v>35</v>
      </c>
      <c r="D40" s="51" t="s">
        <v>170</v>
      </c>
      <c r="E40" s="51" t="s">
        <v>393</v>
      </c>
      <c r="F40" s="51" t="s">
        <v>403</v>
      </c>
      <c r="G40" s="55">
        <v>4124</v>
      </c>
      <c r="H40" s="57">
        <v>6.5987439999999999</v>
      </c>
      <c r="I40" s="39">
        <v>6.7000000000000002E-3</v>
      </c>
      <c r="M40" s="168"/>
      <c r="N40" s="170"/>
      <c r="O40" s="168"/>
    </row>
    <row r="41" spans="1:15" ht="15.75">
      <c r="A41" t="s">
        <v>242</v>
      </c>
      <c r="B41" t="s">
        <v>634</v>
      </c>
      <c r="C41" s="47">
        <v>36</v>
      </c>
      <c r="D41" s="51" t="s">
        <v>171</v>
      </c>
      <c r="E41" s="51" t="s">
        <v>444</v>
      </c>
      <c r="F41" s="48" t="s">
        <v>401</v>
      </c>
      <c r="G41" s="55">
        <v>7777</v>
      </c>
      <c r="H41" s="57">
        <v>6.4675630000000002</v>
      </c>
      <c r="I41" s="39">
        <v>6.6E-3</v>
      </c>
      <c r="M41" s="168"/>
      <c r="N41" s="170"/>
      <c r="O41" s="168"/>
    </row>
    <row r="42" spans="1:15" ht="15.75">
      <c r="A42" t="s">
        <v>242</v>
      </c>
      <c r="B42" t="s">
        <v>637</v>
      </c>
      <c r="C42" s="47">
        <v>37</v>
      </c>
      <c r="D42" s="51" t="s">
        <v>174</v>
      </c>
      <c r="E42" s="51" t="s">
        <v>445</v>
      </c>
      <c r="F42" s="51" t="s">
        <v>379</v>
      </c>
      <c r="G42" s="55">
        <v>3048</v>
      </c>
      <c r="H42" s="57">
        <v>6.4110519999999998</v>
      </c>
      <c r="I42" s="39">
        <v>6.5000000000000006E-3</v>
      </c>
      <c r="M42" s="168"/>
      <c r="N42" s="170"/>
      <c r="O42" s="168"/>
    </row>
    <row r="43" spans="1:15" ht="15.75">
      <c r="A43" t="s">
        <v>242</v>
      </c>
      <c r="B43" t="s">
        <v>636</v>
      </c>
      <c r="C43" s="47">
        <v>38</v>
      </c>
      <c r="D43" s="51" t="s">
        <v>173</v>
      </c>
      <c r="E43" s="51" t="s">
        <v>446</v>
      </c>
      <c r="F43" s="51" t="s">
        <v>396</v>
      </c>
      <c r="G43" s="55">
        <v>3097</v>
      </c>
      <c r="H43" s="57">
        <v>6.1808870000000002</v>
      </c>
      <c r="I43" s="39">
        <v>6.3E-3</v>
      </c>
      <c r="M43" s="168"/>
      <c r="N43" s="170"/>
      <c r="O43" s="168"/>
    </row>
    <row r="44" spans="1:15" ht="15.75">
      <c r="A44" t="s">
        <v>242</v>
      </c>
      <c r="B44" t="s">
        <v>638</v>
      </c>
      <c r="C44" s="47">
        <v>39</v>
      </c>
      <c r="D44" s="51" t="s">
        <v>172</v>
      </c>
      <c r="E44" s="51" t="s">
        <v>447</v>
      </c>
      <c r="F44" s="51" t="s">
        <v>401</v>
      </c>
      <c r="G44" s="55">
        <v>6228</v>
      </c>
      <c r="H44" s="57">
        <v>6.0008090000000003</v>
      </c>
      <c r="I44" s="39">
        <v>6.0999999999999995E-3</v>
      </c>
      <c r="M44" s="168"/>
      <c r="N44" s="170"/>
      <c r="O44" s="168"/>
    </row>
    <row r="45" spans="1:15" ht="15.75">
      <c r="A45" t="s">
        <v>242</v>
      </c>
      <c r="B45" t="s">
        <v>651</v>
      </c>
      <c r="C45" s="47">
        <v>40</v>
      </c>
      <c r="D45" s="51" t="s">
        <v>175</v>
      </c>
      <c r="E45" s="51" t="s">
        <v>448</v>
      </c>
      <c r="F45" s="51" t="s">
        <v>401</v>
      </c>
      <c r="G45" s="55">
        <v>4297</v>
      </c>
      <c r="H45" s="57">
        <v>5.2797130000000001</v>
      </c>
      <c r="I45" s="39">
        <v>5.4000000000000003E-3</v>
      </c>
      <c r="M45" s="168"/>
      <c r="N45" s="170"/>
      <c r="O45" s="168"/>
    </row>
    <row r="46" spans="1:15" ht="15.75">
      <c r="A46" t="s">
        <v>242</v>
      </c>
      <c r="B46" t="s">
        <v>640</v>
      </c>
      <c r="C46" s="47">
        <v>41</v>
      </c>
      <c r="D46" s="51" t="s">
        <v>178</v>
      </c>
      <c r="E46" s="51" t="s">
        <v>449</v>
      </c>
      <c r="F46" s="51" t="s">
        <v>379</v>
      </c>
      <c r="G46" s="55">
        <v>2607</v>
      </c>
      <c r="H46" s="57">
        <v>4.650995</v>
      </c>
      <c r="I46" s="39">
        <v>4.6999999999999993E-3</v>
      </c>
      <c r="M46" s="168"/>
      <c r="N46" s="170"/>
      <c r="O46" s="168"/>
    </row>
    <row r="47" spans="1:15" ht="15.75">
      <c r="A47" t="s">
        <v>242</v>
      </c>
      <c r="B47" t="s">
        <v>646</v>
      </c>
      <c r="C47" s="47">
        <v>42</v>
      </c>
      <c r="D47" s="51" t="s">
        <v>176</v>
      </c>
      <c r="E47" s="51" t="s">
        <v>450</v>
      </c>
      <c r="F47" s="51" t="s">
        <v>402</v>
      </c>
      <c r="G47" s="55">
        <v>4005</v>
      </c>
      <c r="H47" s="57">
        <v>4.615113</v>
      </c>
      <c r="I47" s="39">
        <v>4.6999999999999993E-3</v>
      </c>
      <c r="M47" s="168"/>
      <c r="N47" s="170"/>
      <c r="O47" s="168"/>
    </row>
    <row r="48" spans="1:15" ht="15.75">
      <c r="A48" t="s">
        <v>242</v>
      </c>
      <c r="B48" t="s">
        <v>642</v>
      </c>
      <c r="C48" s="47">
        <v>43</v>
      </c>
      <c r="D48" s="51" t="s">
        <v>177</v>
      </c>
      <c r="E48" s="51" t="s">
        <v>451</v>
      </c>
      <c r="F48" s="48" t="s">
        <v>379</v>
      </c>
      <c r="G48" s="55">
        <v>2529</v>
      </c>
      <c r="H48" s="57">
        <v>4.424061</v>
      </c>
      <c r="I48" s="39">
        <v>4.5000000000000005E-3</v>
      </c>
      <c r="M48" s="168"/>
      <c r="N48" s="170"/>
      <c r="O48" s="168"/>
    </row>
    <row r="49" spans="1:15" ht="15.75">
      <c r="A49" t="s">
        <v>242</v>
      </c>
      <c r="B49" t="s">
        <v>621</v>
      </c>
      <c r="C49" s="47">
        <v>44</v>
      </c>
      <c r="D49" s="51" t="s">
        <v>179</v>
      </c>
      <c r="E49" s="51" t="s">
        <v>452</v>
      </c>
      <c r="F49" s="51" t="s">
        <v>399</v>
      </c>
      <c r="G49" s="55">
        <v>8221</v>
      </c>
      <c r="H49" s="57">
        <v>4.3942740000000002</v>
      </c>
      <c r="I49" s="39">
        <v>4.5000000000000005E-3</v>
      </c>
      <c r="M49" s="168"/>
      <c r="N49" s="170"/>
      <c r="O49" s="168"/>
    </row>
    <row r="50" spans="1:15" ht="15.75">
      <c r="A50" t="s">
        <v>242</v>
      </c>
      <c r="B50" t="s">
        <v>608</v>
      </c>
      <c r="C50" s="47">
        <v>45</v>
      </c>
      <c r="D50" s="51" t="s">
        <v>180</v>
      </c>
      <c r="E50" s="51" t="s">
        <v>453</v>
      </c>
      <c r="F50" s="51" t="s">
        <v>379</v>
      </c>
      <c r="G50" s="55">
        <v>3428</v>
      </c>
      <c r="H50" s="57">
        <v>2.7223160000000002</v>
      </c>
      <c r="I50" s="39">
        <v>2.8000000000000004E-3</v>
      </c>
      <c r="M50" s="168"/>
      <c r="N50" s="170"/>
      <c r="O50" s="168"/>
    </row>
    <row r="51" spans="1:15" ht="15.75">
      <c r="A51" t="s">
        <v>242</v>
      </c>
      <c r="B51" t="s">
        <v>643</v>
      </c>
      <c r="C51" s="47">
        <v>46</v>
      </c>
      <c r="D51" s="51" t="s">
        <v>182</v>
      </c>
      <c r="E51" s="51" t="s">
        <v>454</v>
      </c>
      <c r="F51" s="51" t="s">
        <v>379</v>
      </c>
      <c r="G51" s="55">
        <v>2487</v>
      </c>
      <c r="H51" s="57">
        <v>2.4239000000000002</v>
      </c>
      <c r="I51" s="39">
        <v>2.5000000000000001E-3</v>
      </c>
      <c r="M51" s="168"/>
      <c r="N51" s="170"/>
      <c r="O51" s="168"/>
    </row>
    <row r="52" spans="1:15" ht="15.75">
      <c r="A52" t="s">
        <v>242</v>
      </c>
      <c r="B52" t="s">
        <v>611</v>
      </c>
      <c r="C52" s="47">
        <v>47</v>
      </c>
      <c r="D52" s="51" t="s">
        <v>183</v>
      </c>
      <c r="E52" s="51" t="s">
        <v>455</v>
      </c>
      <c r="F52" s="51" t="s">
        <v>404</v>
      </c>
      <c r="G52" s="55">
        <v>8310</v>
      </c>
      <c r="H52" s="57">
        <v>1.9555659999999999</v>
      </c>
      <c r="I52" s="39">
        <v>2E-3</v>
      </c>
      <c r="M52" s="168"/>
      <c r="N52" s="170"/>
      <c r="O52" s="168"/>
    </row>
    <row r="53" spans="1:15" ht="15.75">
      <c r="A53" t="s">
        <v>242</v>
      </c>
      <c r="B53" t="s">
        <v>609</v>
      </c>
      <c r="C53" s="47">
        <v>48</v>
      </c>
      <c r="D53" s="51" t="s">
        <v>181</v>
      </c>
      <c r="E53" s="51" t="s">
        <v>456</v>
      </c>
      <c r="F53" s="51" t="s">
        <v>403</v>
      </c>
      <c r="G53" s="55">
        <v>2720</v>
      </c>
      <c r="H53" s="57">
        <v>1.903273</v>
      </c>
      <c r="I53" s="39">
        <v>1.9E-3</v>
      </c>
      <c r="M53" s="168"/>
      <c r="N53" s="170"/>
      <c r="O53" s="168"/>
    </row>
    <row r="54" spans="1:15" ht="15.75">
      <c r="A54" t="s">
        <v>242</v>
      </c>
      <c r="B54" t="s">
        <v>641</v>
      </c>
      <c r="C54" s="47">
        <v>49</v>
      </c>
      <c r="D54" s="51" t="s">
        <v>184</v>
      </c>
      <c r="E54" s="51" t="s">
        <v>394</v>
      </c>
      <c r="F54" s="51" t="s">
        <v>400</v>
      </c>
      <c r="G54" s="55">
        <v>2691</v>
      </c>
      <c r="H54" s="57">
        <v>1.84562</v>
      </c>
      <c r="I54" s="39">
        <v>1.9E-3</v>
      </c>
      <c r="M54" s="168"/>
      <c r="N54" s="170"/>
      <c r="O54" s="168"/>
    </row>
    <row r="55" spans="1:15" ht="15.75">
      <c r="C55" s="47"/>
      <c r="D55" s="51"/>
      <c r="E55" s="51"/>
      <c r="F55" s="51"/>
      <c r="G55" s="55"/>
      <c r="H55" s="57"/>
      <c r="I55" s="39"/>
      <c r="M55" s="168"/>
      <c r="N55" s="170"/>
      <c r="O55" s="168"/>
    </row>
    <row r="56" spans="1:15" ht="15.75">
      <c r="C56" s="47"/>
      <c r="D56" s="51"/>
      <c r="E56" s="52" t="s">
        <v>683</v>
      </c>
      <c r="F56" s="51"/>
      <c r="G56" s="55"/>
      <c r="H56" s="57"/>
      <c r="I56" s="39"/>
      <c r="M56" s="168"/>
      <c r="N56" s="170"/>
      <c r="O56" s="168"/>
    </row>
    <row r="57" spans="1:15" ht="15.75">
      <c r="C57" s="47"/>
      <c r="D57" s="51"/>
      <c r="E57" s="51"/>
      <c r="F57" s="51"/>
      <c r="G57" s="55"/>
      <c r="H57" s="57"/>
      <c r="I57" s="39"/>
      <c r="M57" s="168"/>
      <c r="N57" s="170"/>
      <c r="O57" s="168"/>
    </row>
    <row r="58" spans="1:15" ht="15.75">
      <c r="A58" t="s">
        <v>242</v>
      </c>
      <c r="B58" t="s">
        <v>657</v>
      </c>
      <c r="C58" s="47">
        <v>1</v>
      </c>
      <c r="D58" s="51" t="s">
        <v>395</v>
      </c>
      <c r="E58" s="51" t="s">
        <v>693</v>
      </c>
      <c r="F58" s="51" t="s">
        <v>403</v>
      </c>
      <c r="G58" s="55">
        <v>1360</v>
      </c>
      <c r="H58" s="57">
        <v>0.19636999999999999</v>
      </c>
      <c r="I58" s="39">
        <v>2.0000000000000001E-4</v>
      </c>
      <c r="M58" s="168"/>
      <c r="N58" s="170"/>
      <c r="O58" s="168"/>
    </row>
    <row r="59" spans="1:15" ht="16.5" thickBot="1">
      <c r="C59" s="47"/>
      <c r="D59" s="51"/>
      <c r="E59" s="51"/>
      <c r="F59" s="51"/>
      <c r="G59" s="55"/>
      <c r="H59" s="57"/>
      <c r="I59" s="39"/>
      <c r="M59" s="168"/>
      <c r="N59" s="170"/>
      <c r="O59" s="168"/>
    </row>
    <row r="60" spans="1:15" ht="16.5" thickBot="1">
      <c r="C60" s="64"/>
      <c r="D60" s="64"/>
      <c r="E60" s="65" t="s">
        <v>685</v>
      </c>
      <c r="F60" s="64"/>
      <c r="G60" s="64"/>
      <c r="H60" s="66">
        <v>977.76160999999979</v>
      </c>
      <c r="I60" s="67">
        <v>0.99639999999999984</v>
      </c>
    </row>
    <row r="61" spans="1:15">
      <c r="C61" s="95"/>
      <c r="D61" s="95"/>
      <c r="E61" s="95"/>
      <c r="F61" s="95"/>
      <c r="G61" s="95"/>
      <c r="H61" s="95"/>
      <c r="I61" s="96"/>
    </row>
    <row r="62" spans="1:15" ht="16.5" thickBot="1">
      <c r="C62" s="72" t="s">
        <v>70</v>
      </c>
      <c r="D62" s="49"/>
      <c r="E62" s="53" t="s">
        <v>684</v>
      </c>
      <c r="F62" s="49"/>
      <c r="G62" s="49"/>
      <c r="H62" s="59">
        <v>0</v>
      </c>
      <c r="I62" s="43">
        <v>0</v>
      </c>
    </row>
    <row r="63" spans="1:15" ht="16.5" thickBot="1">
      <c r="C63" s="68"/>
      <c r="D63" s="69"/>
      <c r="E63" s="65" t="s">
        <v>685</v>
      </c>
      <c r="F63" s="70"/>
      <c r="G63" s="70"/>
      <c r="H63" s="66">
        <v>0</v>
      </c>
      <c r="I63" s="71">
        <v>0</v>
      </c>
    </row>
    <row r="64" spans="1:15" ht="15.75" thickBot="1">
      <c r="C64" s="95"/>
      <c r="D64" s="95"/>
      <c r="E64" s="95"/>
      <c r="F64" s="95"/>
      <c r="G64" s="95"/>
      <c r="H64" s="95"/>
      <c r="I64" s="96"/>
    </row>
    <row r="65" spans="1:9" ht="16.5" thickBot="1">
      <c r="C65" s="79" t="s">
        <v>206</v>
      </c>
      <c r="D65" s="69"/>
      <c r="E65" s="80" t="s">
        <v>686</v>
      </c>
      <c r="F65" s="97"/>
      <c r="G65" s="97"/>
      <c r="H65" s="90">
        <v>3.6524380000000001</v>
      </c>
      <c r="I65" s="91">
        <v>3.5999999999999999E-3</v>
      </c>
    </row>
    <row r="66" spans="1:9" ht="16.5" thickBot="1">
      <c r="C66" s="48"/>
      <c r="D66" s="48"/>
      <c r="E66" s="53" t="s">
        <v>685</v>
      </c>
      <c r="F66" s="48"/>
      <c r="G66" s="48"/>
      <c r="H66" s="58">
        <v>3.6524380000000001</v>
      </c>
      <c r="I66" s="41">
        <v>3.5999999999999999E-3</v>
      </c>
    </row>
    <row r="67" spans="1:9" ht="16.5" thickBot="1">
      <c r="C67" s="64"/>
      <c r="D67" s="64"/>
      <c r="E67" s="65" t="s">
        <v>687</v>
      </c>
      <c r="F67" s="64"/>
      <c r="G67" s="64"/>
      <c r="H67" s="66">
        <v>981.41404799999975</v>
      </c>
      <c r="I67" s="78">
        <v>0.99999999999999989</v>
      </c>
    </row>
    <row r="68" spans="1:9">
      <c r="C68" s="32"/>
      <c r="D68" s="1"/>
      <c r="E68" s="5" t="s">
        <v>185</v>
      </c>
      <c r="F68" s="4"/>
      <c r="G68" s="4"/>
      <c r="H68" s="1"/>
      <c r="I68" s="33"/>
    </row>
    <row r="69" spans="1:9">
      <c r="C69" s="32"/>
      <c r="D69" s="1"/>
      <c r="E69" s="18" t="s">
        <v>56</v>
      </c>
      <c r="F69" s="5"/>
      <c r="G69" s="5"/>
      <c r="H69" s="1"/>
      <c r="I69" s="33"/>
    </row>
    <row r="70" spans="1:9" ht="15.75">
      <c r="C70" s="32"/>
      <c r="D70" s="1"/>
      <c r="E70" s="3" t="s">
        <v>57</v>
      </c>
      <c r="F70" s="5"/>
      <c r="G70" s="7" t="s">
        <v>58</v>
      </c>
      <c r="H70" s="1"/>
      <c r="I70" s="33"/>
    </row>
    <row r="71" spans="1:9" ht="15.75">
      <c r="C71" s="32"/>
      <c r="D71" s="1"/>
      <c r="E71" s="3" t="s">
        <v>59</v>
      </c>
      <c r="F71" s="5"/>
      <c r="G71" s="7" t="s">
        <v>58</v>
      </c>
      <c r="H71" s="1"/>
      <c r="I71" s="33"/>
    </row>
    <row r="72" spans="1:9" ht="15.75">
      <c r="A72" t="s">
        <v>242</v>
      </c>
      <c r="C72" s="32"/>
      <c r="D72" s="1"/>
      <c r="E72" s="3" t="s">
        <v>320</v>
      </c>
      <c r="F72" s="5"/>
      <c r="G72" s="9">
        <v>1515.126</v>
      </c>
      <c r="H72" s="1"/>
      <c r="I72" s="33"/>
    </row>
    <row r="73" spans="1:9" ht="15.75">
      <c r="A73" t="s">
        <v>242</v>
      </c>
      <c r="C73" s="32"/>
      <c r="D73" s="1"/>
      <c r="E73" s="3" t="s">
        <v>319</v>
      </c>
      <c r="F73" s="5"/>
      <c r="G73" s="9">
        <v>1604.4566</v>
      </c>
      <c r="H73" s="1"/>
      <c r="I73" s="33"/>
    </row>
    <row r="74" spans="1:9" ht="15.75">
      <c r="C74" s="32"/>
      <c r="D74" s="1"/>
      <c r="E74" s="3" t="s">
        <v>60</v>
      </c>
      <c r="F74" s="5"/>
      <c r="G74" s="7" t="s">
        <v>58</v>
      </c>
      <c r="H74" s="1"/>
      <c r="I74" s="33"/>
    </row>
    <row r="75" spans="1:9" ht="15.75">
      <c r="C75" s="32"/>
      <c r="D75" s="1"/>
      <c r="E75" s="3" t="s">
        <v>186</v>
      </c>
      <c r="F75" s="5"/>
      <c r="G75" s="7">
        <v>977.76160999999979</v>
      </c>
      <c r="H75" s="1"/>
      <c r="I75" s="33"/>
    </row>
    <row r="76" spans="1:9" ht="15.75">
      <c r="A76" t="s">
        <v>242</v>
      </c>
      <c r="C76" s="32"/>
      <c r="D76" s="1"/>
      <c r="E76" s="3" t="s">
        <v>62</v>
      </c>
      <c r="F76" s="5"/>
      <c r="G76" s="11">
        <v>0.13531307921075528</v>
      </c>
      <c r="H76" s="1"/>
      <c r="I76" s="33"/>
    </row>
    <row r="77" spans="1:9" ht="15.75">
      <c r="C77" s="32"/>
      <c r="D77" s="1"/>
      <c r="E77" s="3" t="s">
        <v>63</v>
      </c>
      <c r="F77" s="5"/>
      <c r="G77" s="11" t="s">
        <v>58</v>
      </c>
      <c r="H77" s="1"/>
      <c r="I77" s="33"/>
    </row>
    <row r="78" spans="1:9" ht="15.75">
      <c r="C78" s="32"/>
      <c r="D78" s="1"/>
      <c r="E78" s="3" t="s">
        <v>64</v>
      </c>
      <c r="F78" s="5"/>
      <c r="G78" s="7" t="s">
        <v>58</v>
      </c>
      <c r="H78" s="1"/>
      <c r="I78" s="33"/>
    </row>
    <row r="79" spans="1:9" ht="16.5" thickBot="1">
      <c r="C79" s="37"/>
      <c r="D79" s="34"/>
      <c r="E79" s="28" t="s">
        <v>65</v>
      </c>
      <c r="F79" s="73"/>
      <c r="G79" s="98"/>
      <c r="H79" s="34"/>
      <c r="I79" s="36"/>
    </row>
  </sheetData>
  <sheetProtection password="96CD" sheet="1" objects="1" scenarios="1" selectLockedCells="1" selectUnlockedCells="1"/>
  <mergeCells count="2">
    <mergeCell ref="C1:I1"/>
    <mergeCell ref="C2:I2"/>
  </mergeCells>
  <phoneticPr fontId="2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1</vt:i4>
      </vt:variant>
    </vt:vector>
  </HeadingPairs>
  <TitlesOfParts>
    <vt:vector size="18" baseType="lpstr">
      <vt:lpstr>Master</vt:lpstr>
      <vt:lpstr>GS Nifty BeES</vt:lpstr>
      <vt:lpstr>GS Junior BeES</vt:lpstr>
      <vt:lpstr>PSU Bank BeES</vt:lpstr>
      <vt:lpstr>GS Gold BeES</vt:lpstr>
      <vt:lpstr>GS Liquid BeES</vt:lpstr>
      <vt:lpstr>GS Bank BeES</vt:lpstr>
      <vt:lpstr>GS S&amp;P Shariah BeES</vt:lpstr>
      <vt:lpstr>GS Hang Seng BeES</vt:lpstr>
      <vt:lpstr>GS Short Term Fund</vt:lpstr>
      <vt:lpstr>GS Infra BeES</vt:lpstr>
      <vt:lpstr>GSEDOF</vt:lpstr>
      <vt:lpstr>GSEDOF Derivative</vt:lpstr>
      <vt:lpstr>GSDF</vt:lpstr>
      <vt:lpstr>GSDF Derivative</vt:lpstr>
      <vt:lpstr>GS CNX500</vt:lpstr>
      <vt:lpstr>DIVIDEND</vt:lpstr>
      <vt:lpstr>GSEDOF!OLE_LINK1</vt:lpstr>
    </vt:vector>
  </TitlesOfParts>
  <Company>Goldman Sachs &amp; Co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damam</dc:creator>
  <cp:lastModifiedBy>damam</cp:lastModifiedBy>
  <dcterms:created xsi:type="dcterms:W3CDTF">2012-10-10T07:05:06Z</dcterms:created>
  <dcterms:modified xsi:type="dcterms:W3CDTF">2012-11-09T08:37:34Z</dcterms:modified>
</cp:coreProperties>
</file>