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userName="bangen" reservationPassword="BE8D"/>
  <workbookPr defaultThemeVersion="124226"/>
  <bookViews>
    <workbookView xWindow="120" yWindow="75" windowWidth="17400" windowHeight="12150" tabRatio="932" firstSheet="5" activeTab="11"/>
  </bookViews>
  <sheets>
    <sheet name="Master" sheetId="19" r:id="rId1"/>
    <sheet name="GS Nifty BeES" sheetId="1" r:id="rId2"/>
    <sheet name="GS Junior BeES" sheetId="2" r:id="rId3"/>
    <sheet name="PSU Bank BeES" sheetId="3" r:id="rId4"/>
    <sheet name="GS Gold BeES" sheetId="4" r:id="rId5"/>
    <sheet name="GS Liquid BeES" sheetId="5" r:id="rId6"/>
    <sheet name="GS Bank BeES" sheetId="6" r:id="rId7"/>
    <sheet name="GS Shariah BeES" sheetId="7" r:id="rId8"/>
    <sheet name="GS Hang Seng BeES" sheetId="8" r:id="rId9"/>
    <sheet name="GS Short Term Fund" sheetId="9" r:id="rId10"/>
    <sheet name="GS Infra BeES" sheetId="10" r:id="rId11"/>
    <sheet name="Goldman Sachs India Equity Fund" sheetId="31" r:id="rId12"/>
    <sheet name="GSIEF Derivative" sheetId="32" r:id="rId13"/>
    <sheet name="GS CNX500" sheetId="34" r:id="rId14"/>
  </sheets>
  <definedNames>
    <definedName name="_xlnm._FilterDatabase" localSheetId="13" hidden="1">'GS CNX500'!$A$9:$P$511</definedName>
    <definedName name="_xlnm.Print_Area" localSheetId="1">'GS Nifty BeES'!$A$1:$H$76</definedName>
    <definedName name="_xlnm.Print_Area" localSheetId="12">'GSIEF Derivative'!$A$1:$H$54</definedName>
  </definedNames>
  <calcPr calcId="125725"/>
</workbook>
</file>

<file path=xl/calcChain.xml><?xml version="1.0" encoding="utf-8"?>
<calcChain xmlns="http://schemas.openxmlformats.org/spreadsheetml/2006/main">
  <c r="G82" i="31"/>
  <c r="H81"/>
  <c r="H82" s="1"/>
  <c r="H83" s="1"/>
  <c r="H79"/>
  <c r="H73"/>
  <c r="G511" i="34" l="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515" i="32" l="1"/>
  <c r="G518" i="34"/>
  <c r="G527" l="1"/>
  <c r="F527"/>
  <c r="G524"/>
  <c r="F524"/>
  <c r="G521"/>
  <c r="F521"/>
  <c r="F518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H61" i="1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G56"/>
</calcChain>
</file>

<file path=xl/sharedStrings.xml><?xml version="1.0" encoding="utf-8"?>
<sst xmlns="http://schemas.openxmlformats.org/spreadsheetml/2006/main" count="2939" uniqueCount="1310">
  <si>
    <t>CESC LTD</t>
  </si>
  <si>
    <t>PTC INDIA LTD</t>
  </si>
  <si>
    <t>PIDILITE INDUSTRIES LTD</t>
  </si>
  <si>
    <t>BALKRISHNA INDUSTRIES LTD</t>
  </si>
  <si>
    <t>CHINA CONSTRUCTION BANK CORPORATION</t>
  </si>
  <si>
    <t>INDUSTRIAL AND COMMERCIAL BANK OF CHINA LTD</t>
  </si>
  <si>
    <t>BANK OF CHINA LTD</t>
  </si>
  <si>
    <t>PETROCHINA CO. LTD</t>
  </si>
  <si>
    <t>CHINA LIFE INSURANCE CO. LTD</t>
  </si>
  <si>
    <t>CHINA PETROLEUM &amp; CHEMICAL CORPORATION</t>
  </si>
  <si>
    <t xml:space="preserve">SANDS CHINA LTD </t>
  </si>
  <si>
    <t>PING AN INSURANCE (GROUP) CO. OF CHINA LTD</t>
  </si>
  <si>
    <t>CHINA SHENHUA ENERGY CO. LTD</t>
  </si>
  <si>
    <t>BANK OF COMMUNICATIONS CO. LTD</t>
  </si>
  <si>
    <t>CHINA COAL ENERGY CO. LTD</t>
  </si>
  <si>
    <t>INE877F01012</t>
  </si>
  <si>
    <t>INE965H01011</t>
  </si>
  <si>
    <t>INE192A01025</t>
  </si>
  <si>
    <t>INE686F01025</t>
  </si>
  <si>
    <t>BAJAJ HOLDINGS &amp; INVESTMENT LTD</t>
  </si>
  <si>
    <t>KUNLUN ENERGY COMPANY LTD</t>
  </si>
  <si>
    <t>CITIC PACIFIC LTD</t>
  </si>
  <si>
    <t xml:space="preserve">CHINA RESOURCES ENTERPRISE LTD </t>
  </si>
  <si>
    <t xml:space="preserve">CATHAY PACIFIC AIRWAYS LTD </t>
  </si>
  <si>
    <t xml:space="preserve">HONG KONG EXCHANGES AND CLEARING LTD </t>
  </si>
  <si>
    <t xml:space="preserve">CNOOC LTD </t>
  </si>
  <si>
    <t xml:space="preserve">CHINA MOBILE LTD </t>
  </si>
  <si>
    <t xml:space="preserve">BOC HONG KONG (HOLDINGS) LTD </t>
  </si>
  <si>
    <t xml:space="preserve">BELLE INTERNATIONAL HOLDINGS LTD </t>
  </si>
  <si>
    <t xml:space="preserve">CHINA RESOURCES LAND LTD </t>
  </si>
  <si>
    <t xml:space="preserve">HENGAN INTERNATIONAL GROUP CO. LTD </t>
  </si>
  <si>
    <t xml:space="preserve">TENCENT HOLDINGS LTD </t>
  </si>
  <si>
    <t>BRITANNIA INDUTRIES LTD</t>
  </si>
  <si>
    <t>INE318A01026</t>
  </si>
  <si>
    <t>INE901L01018</t>
  </si>
  <si>
    <t>INE918I01018</t>
  </si>
  <si>
    <t>INE296A01016</t>
  </si>
  <si>
    <t>INE787D01026</t>
  </si>
  <si>
    <t>INE216A01022</t>
  </si>
  <si>
    <t>INE486A01013</t>
  </si>
  <si>
    <t>BAJAJ FINANCE LTD</t>
  </si>
  <si>
    <t>INE774D01024</t>
  </si>
  <si>
    <t>SITI CABLE NETWORK LTD</t>
  </si>
  <si>
    <t>7.00% CITIBANK N.A. (APRIL 30, 2013)</t>
  </si>
  <si>
    <t>7.25% CITIBANK N.A. (May 07, 2013)</t>
  </si>
  <si>
    <t>Goldman Sachs CNX Nifty Shariah Index Exchange Traded Scheme (GS Shariah BeES)</t>
  </si>
  <si>
    <t>BMG5320C1082</t>
  </si>
  <si>
    <t>KOLTE - PATIL DEVELOPERS LTD</t>
  </si>
  <si>
    <t>INE094I01018</t>
  </si>
  <si>
    <t>NMDC LTD</t>
  </si>
  <si>
    <t>INE584A01023</t>
  </si>
  <si>
    <t>CREDIT ANALYSIS AND RESEARCH LTD</t>
  </si>
  <si>
    <t>INE752H01013</t>
  </si>
  <si>
    <t>PC JEWELLER LTD</t>
  </si>
  <si>
    <t>INE785M01013</t>
  </si>
  <si>
    <t>Sr. No.</t>
  </si>
  <si>
    <t>ISIN</t>
  </si>
  <si>
    <t>Name of Instrument</t>
  </si>
  <si>
    <t>Quantity</t>
  </si>
  <si>
    <t>% to Net Assets</t>
  </si>
  <si>
    <t>INE154A01025</t>
  </si>
  <si>
    <t>INE002A01018</t>
  </si>
  <si>
    <t>INE009A01021</t>
  </si>
  <si>
    <t>INE090A01013</t>
  </si>
  <si>
    <t>INE001A01036</t>
  </si>
  <si>
    <t>INE040A01026</t>
  </si>
  <si>
    <t>INE018A01030</t>
  </si>
  <si>
    <t>INE467B01029</t>
  </si>
  <si>
    <t>INE062A01012</t>
  </si>
  <si>
    <t>INE030A01027</t>
  </si>
  <si>
    <t>INE213A01029</t>
  </si>
  <si>
    <t>INE155A01022</t>
  </si>
  <si>
    <t>INE101A01026</t>
  </si>
  <si>
    <t>INE397D01024</t>
  </si>
  <si>
    <t>INE238A01026</t>
  </si>
  <si>
    <t>INE081A01012</t>
  </si>
  <si>
    <t>INE044A01036</t>
  </si>
  <si>
    <t>INE917I01010</t>
  </si>
  <si>
    <t>INE237A01028</t>
  </si>
  <si>
    <t>INE522F01014</t>
  </si>
  <si>
    <t>INE733E01010</t>
  </si>
  <si>
    <t>INE047A01013</t>
  </si>
  <si>
    <t>INE089A01023</t>
  </si>
  <si>
    <t>INE257A01026</t>
  </si>
  <si>
    <t>INE059A01026</t>
  </si>
  <si>
    <t>INE481G01011</t>
  </si>
  <si>
    <t>INE043D01016</t>
  </si>
  <si>
    <t>INE158A01026</t>
  </si>
  <si>
    <t>INE585B01010</t>
  </si>
  <si>
    <t>INE021A01018</t>
  </si>
  <si>
    <t>INE245A01021</t>
  </si>
  <si>
    <t>INE129A01019</t>
  </si>
  <si>
    <t>INE752E01010</t>
  </si>
  <si>
    <t>INE749A01030</t>
  </si>
  <si>
    <t>INE038A01020</t>
  </si>
  <si>
    <t>INE079A01024</t>
  </si>
  <si>
    <t>INE860A01027</t>
  </si>
  <si>
    <t>INE910H01017</t>
  </si>
  <si>
    <t>INE326A01037</t>
  </si>
  <si>
    <t>INE012A01025</t>
  </si>
  <si>
    <t>INE028A01013</t>
  </si>
  <si>
    <t>INE160A01014</t>
  </si>
  <si>
    <t>INE455F01025</t>
  </si>
  <si>
    <t>INE029A01011</t>
  </si>
  <si>
    <t>INE271C01023</t>
  </si>
  <si>
    <t>INE015A01028</t>
  </si>
  <si>
    <t>INE036A01016</t>
  </si>
  <si>
    <t>INE205A01025</t>
  </si>
  <si>
    <t>INE003A01024</t>
  </si>
  <si>
    <t>Total</t>
  </si>
  <si>
    <t>*Classification as per SEBI Circular No.  MFD/CIR/14/18337/2002 dated 19th September 2002</t>
  </si>
  <si>
    <t>NOTES :</t>
  </si>
  <si>
    <t xml:space="preserve">1.   Total NPAs provided for </t>
  </si>
  <si>
    <t>Nil</t>
  </si>
  <si>
    <t>2.   Total value and percentage of  illiquid equity shares</t>
  </si>
  <si>
    <t>5.   Exposure to derivative instrument at the end of the month</t>
  </si>
  <si>
    <t>6.   Investment in foreign securities/ADRs/GDRs at the end of the month</t>
  </si>
  <si>
    <t>7.   Portfolio Turnover Ratio</t>
  </si>
  <si>
    <t>8.   Dividend declared during the month (Rs per unit)</t>
  </si>
  <si>
    <t>9.   Repo transactions in corporate debt securities</t>
  </si>
  <si>
    <t>Market value (Rs. in lakhs)</t>
  </si>
  <si>
    <t>EQUITY &amp; EQUITY RELATED INSTRUMENTS</t>
  </si>
  <si>
    <t>LISTED</t>
  </si>
  <si>
    <t>(a)</t>
  </si>
  <si>
    <t>(b)</t>
  </si>
  <si>
    <t>INE095A01012</t>
  </si>
  <si>
    <t>INE854D01016</t>
  </si>
  <si>
    <t>INE280A01028</t>
  </si>
  <si>
    <t>INE256A01028</t>
  </si>
  <si>
    <t>INE528G01019</t>
  </si>
  <si>
    <t>INE115A01026</t>
  </si>
  <si>
    <t>INE159A01016</t>
  </si>
  <si>
    <t>INE259A01022</t>
  </si>
  <si>
    <t>INE019A01020</t>
  </si>
  <si>
    <t>INE323A01026</t>
  </si>
  <si>
    <t>INE171A01011</t>
  </si>
  <si>
    <t>INE721A01013</t>
  </si>
  <si>
    <t>INE264A01014</t>
  </si>
  <si>
    <t>INE020B01018</t>
  </si>
  <si>
    <t>INE102D01028</t>
  </si>
  <si>
    <t>INE302A01020</t>
  </si>
  <si>
    <t>INE016A01026</t>
  </si>
  <si>
    <t>INE361B01024</t>
  </si>
  <si>
    <t>INE298A01020</t>
  </si>
  <si>
    <t>INE669E01016</t>
  </si>
  <si>
    <t>INE134E01011</t>
  </si>
  <si>
    <t>INE476A01014</t>
  </si>
  <si>
    <t>INE935A01035</t>
  </si>
  <si>
    <t>INE084A01016</t>
  </si>
  <si>
    <t>INE742F01042</t>
  </si>
  <si>
    <t>INE437A01024</t>
  </si>
  <si>
    <t>INE092A01019</t>
  </si>
  <si>
    <t>INE614G01033</t>
  </si>
  <si>
    <t>INE094A01015</t>
  </si>
  <si>
    <t>INE114A01011</t>
  </si>
  <si>
    <t>INE881D01027</t>
  </si>
  <si>
    <t>INE118A01012</t>
  </si>
  <si>
    <t>INE069A01017</t>
  </si>
  <si>
    <t>INE013A01015</t>
  </si>
  <si>
    <t>INE347G01014</t>
  </si>
  <si>
    <t>INE067A01029</t>
  </si>
  <si>
    <t>INE692A01016</t>
  </si>
  <si>
    <t>INE111A01017</t>
  </si>
  <si>
    <t>INE423A01024</t>
  </si>
  <si>
    <t>INE628A01036</t>
  </si>
  <si>
    <t>INE330H01018</t>
  </si>
  <si>
    <t>INE465A01025</t>
  </si>
  <si>
    <t>INE669C01028</t>
  </si>
  <si>
    <t>INE008A01015</t>
  </si>
  <si>
    <t>INE053A01029</t>
  </si>
  <si>
    <t>INE208A01029</t>
  </si>
  <si>
    <t>INE356A01018</t>
  </si>
  <si>
    <t>INE776C01039</t>
  </si>
  <si>
    <t>Goldman Sachs Nifty Exchange Traded Scheme (GS Nifty BeES)</t>
  </si>
  <si>
    <t>Goldman Sachs Nifty Junior Exchange Traded Scheme (GS Junior BeES)</t>
  </si>
  <si>
    <t>INE141A01014</t>
  </si>
  <si>
    <t>INE428A01015</t>
  </si>
  <si>
    <t>INE434A01013</t>
  </si>
  <si>
    <t>INE667A01018</t>
  </si>
  <si>
    <t>INE565A01014</t>
  </si>
  <si>
    <t>Gold</t>
  </si>
  <si>
    <t>Goldman Sachs Gold Exchange Traded Scheme (GS Gold BeES)</t>
  </si>
  <si>
    <t>Goldman Sachs PSU Bank Exchange Traded Scheme (GS PSU Bank BeES)</t>
  </si>
  <si>
    <t>7.   Average Maturity Period ( in days)</t>
  </si>
  <si>
    <t>8.   Dividend (Net) declared during the month (Rs per unit)</t>
  </si>
  <si>
    <t>COLLATERALISED BORROWING AND LENDING OBLIGATION</t>
  </si>
  <si>
    <t>Goldman Sachs Liquid Exchange Traded Scheme (GS Liquid BeES)</t>
  </si>
  <si>
    <t>Goldman Sachs Banking Index Exchange Traded Scheme (GS Bank BeES)</t>
  </si>
  <si>
    <t>GB0005405286</t>
  </si>
  <si>
    <t>HK0941009539</t>
  </si>
  <si>
    <t>CNE1000002H1</t>
  </si>
  <si>
    <t>CNE1000003G1</t>
  </si>
  <si>
    <t>HK0000069689</t>
  </si>
  <si>
    <t>KYG875721485</t>
  </si>
  <si>
    <t>HK0883013259</t>
  </si>
  <si>
    <t>CNE1000001Z5</t>
  </si>
  <si>
    <t>CNE1000003W8</t>
  </si>
  <si>
    <t>CNE1000002L3</t>
  </si>
  <si>
    <t>HK0016000132</t>
  </si>
  <si>
    <t>HK0013000119</t>
  </si>
  <si>
    <t>HK0001000014</t>
  </si>
  <si>
    <t>CNE1000002Q2</t>
  </si>
  <si>
    <t>HK0388045442</t>
  </si>
  <si>
    <t>CNE1000003X6</t>
  </si>
  <si>
    <t>HK0002007356</t>
  </si>
  <si>
    <t>HK0003000038</t>
  </si>
  <si>
    <t>CNE1000002R0</t>
  </si>
  <si>
    <t>HK0006000050</t>
  </si>
  <si>
    <t>HK2388011192</t>
  </si>
  <si>
    <t>HK0011000095</t>
  </si>
  <si>
    <t>HK0004000045</t>
  </si>
  <si>
    <t>HK0688002218</t>
  </si>
  <si>
    <t>KYG9431R1039</t>
  </si>
  <si>
    <t>BMG5485F1692</t>
  </si>
  <si>
    <t>KYG7800X1079</t>
  </si>
  <si>
    <t>KYG097021045</t>
  </si>
  <si>
    <t>HK0019000162</t>
  </si>
  <si>
    <t>HK0000049939</t>
  </si>
  <si>
    <t>HK0101000591</t>
  </si>
  <si>
    <t>KYG4402L1510</t>
  </si>
  <si>
    <t>HK0012000102</t>
  </si>
  <si>
    <t>CNE100000205</t>
  </si>
  <si>
    <t>KYG8878S1030</t>
  </si>
  <si>
    <t>HK0017000149</t>
  </si>
  <si>
    <t>HK0083000502</t>
  </si>
  <si>
    <t>HK0023000190</t>
  </si>
  <si>
    <t>HK0066009694</t>
  </si>
  <si>
    <t>KYG2108Y1052</t>
  </si>
  <si>
    <t>HK0836012952</t>
  </si>
  <si>
    <t>HK0291001490</t>
  </si>
  <si>
    <t>HK0144000764</t>
  </si>
  <si>
    <t>CNE100000528</t>
  </si>
  <si>
    <t>BMG2442N1048</t>
  </si>
  <si>
    <t>BMG3122U1457</t>
  </si>
  <si>
    <t>HK0293001514</t>
  </si>
  <si>
    <t>HK0267001375</t>
  </si>
  <si>
    <t>*Classification as provided by Hang Seng Indexes Company Limited, the Index provider</t>
  </si>
  <si>
    <t>6.   Investment in foreign securities/ADRs/GDRs at the end of the month (Rs. in Lakhs)</t>
  </si>
  <si>
    <t>Goldman Sachs Hang Seng  Exchange Traded Scheme (GS Hang Seng BeES)</t>
  </si>
  <si>
    <t>5.   Exposure to derivative instrument at the end of the month.</t>
  </si>
  <si>
    <t>Goldman Sachs Short Term Fund (GS Short Term Fund)</t>
  </si>
  <si>
    <t>INE848E01016</t>
  </si>
  <si>
    <t>INE226A01021</t>
  </si>
  <si>
    <t>INE121E01018</t>
  </si>
  <si>
    <t>INE814H01011</t>
  </si>
  <si>
    <t>INE151A01013</t>
  </si>
  <si>
    <t>INE821I01014</t>
  </si>
  <si>
    <t>INE875A01025</t>
  </si>
  <si>
    <t>IVRCL LTD</t>
  </si>
  <si>
    <t>INE701B01021</t>
  </si>
  <si>
    <t>Goldman Sachs Infrastructure Exchange Traded Scheme (GS Infra BeES)</t>
  </si>
  <si>
    <t>Sub - Industry Classification*</t>
  </si>
  <si>
    <t>(c)</t>
  </si>
  <si>
    <t>(d)</t>
  </si>
  <si>
    <t>(e)</t>
  </si>
  <si>
    <t>Sub - Industry Classification</t>
  </si>
  <si>
    <t>Quantity (Kgs)</t>
  </si>
  <si>
    <t>Rating</t>
  </si>
  <si>
    <t>Individual &amp; HUF</t>
  </si>
  <si>
    <t>Others</t>
  </si>
  <si>
    <t>Goldman Sachs Mutual Fund</t>
  </si>
  <si>
    <t xml:space="preserve">951-A, Rational House, Appasaheb Marathe Marg, Prabhadevi, Mumbai 400 025. 
</t>
  </si>
  <si>
    <t>Visit us at www.gsam.in</t>
  </si>
  <si>
    <t>NIL</t>
  </si>
  <si>
    <t>ITC LTD</t>
  </si>
  <si>
    <t>RELIANCE INDUSTRIES LTD</t>
  </si>
  <si>
    <t>ICICI BANK LTD</t>
  </si>
  <si>
    <t>HDFC BANK LTD</t>
  </si>
  <si>
    <t>INFOSYS LTD</t>
  </si>
  <si>
    <t>LARSEN &amp; TOUBRO LTD</t>
  </si>
  <si>
    <t>TATA CONSULTANCY SERVICES LTD</t>
  </si>
  <si>
    <t>HINDUSTAN UNILEVER LTD</t>
  </si>
  <si>
    <t>STATE BANK OF INDIA</t>
  </si>
  <si>
    <t>OIL &amp; NATURAL GAS CORPORATION LTD</t>
  </si>
  <si>
    <t>TATA MOTORS LTD</t>
  </si>
  <si>
    <t>BHARTI AIRTEL LTD</t>
  </si>
  <si>
    <t>AXIS BANK LTD</t>
  </si>
  <si>
    <t>TATA STEEL LTD</t>
  </si>
  <si>
    <t>SUN PHARMACEUTICALS INDUSTRIES LTD</t>
  </si>
  <si>
    <t>BAJAJ AUTO LTD</t>
  </si>
  <si>
    <t>KOTAK MAHINDRA BANK LTD</t>
  </si>
  <si>
    <t>DR. REDDY'S LABORATORIES LTD</t>
  </si>
  <si>
    <t>COAL INDIA LTD</t>
  </si>
  <si>
    <t>NTPC LTD</t>
  </si>
  <si>
    <t>GRASIM INDUSTRIES LTD</t>
  </si>
  <si>
    <t>ULTRATECH CEMENT LTD</t>
  </si>
  <si>
    <t>MARUTI SUZUKI INDIA LTD</t>
  </si>
  <si>
    <t>CIPLA LTD</t>
  </si>
  <si>
    <t>HERO MOTOCORP LTD</t>
  </si>
  <si>
    <t>BHARAT HEAVY ELECTRICALS LTD</t>
  </si>
  <si>
    <t>ASIAN PAINTS LTD</t>
  </si>
  <si>
    <t>TATA POWER COMPANY LTD</t>
  </si>
  <si>
    <t>POWER GRID CORPORATION OF INDIA LTD</t>
  </si>
  <si>
    <t>HCL TECHNOLOGIES LTD</t>
  </si>
  <si>
    <t>GAIL (INDIA) LTD</t>
  </si>
  <si>
    <t>AMBUJA CEMENTS LTD</t>
  </si>
  <si>
    <t>JINDAL STEEL &amp; POWER LTD</t>
  </si>
  <si>
    <t>CAIRN INDIA LTD</t>
  </si>
  <si>
    <t>LUPIN LTD</t>
  </si>
  <si>
    <t>ACC LTD</t>
  </si>
  <si>
    <t>BANK OF BARODA</t>
  </si>
  <si>
    <t>JAIPRAKASH ASSOCIATES LTD</t>
  </si>
  <si>
    <t>PUNJAB NATIONAL BANK</t>
  </si>
  <si>
    <t>RANBAXY LABORATORIES LTD</t>
  </si>
  <si>
    <t>SESA GOA LTD</t>
  </si>
  <si>
    <t>RELIANCE INFRASTRUCTURE LTD</t>
  </si>
  <si>
    <t>SIEMENS LTD</t>
  </si>
  <si>
    <t>CONSUMER NON DURABLES</t>
  </si>
  <si>
    <t>PETROLEUM PRODUCTS</t>
  </si>
  <si>
    <t>BANKS</t>
  </si>
  <si>
    <t>FINANCE</t>
  </si>
  <si>
    <t>SOFTWARE</t>
  </si>
  <si>
    <t>CONSTRUCTION PROJECT</t>
  </si>
  <si>
    <t>OIL</t>
  </si>
  <si>
    <t>AUTO</t>
  </si>
  <si>
    <t>TELECOM - SERVICES</t>
  </si>
  <si>
    <t>FERROUS METALS</t>
  </si>
  <si>
    <t>PHARMACEUTICALS</t>
  </si>
  <si>
    <t>MINERALS/MINING</t>
  </si>
  <si>
    <t>POWER</t>
  </si>
  <si>
    <t>CEMENT</t>
  </si>
  <si>
    <t>INDUSTRIAL CAPITAL GOODS</t>
  </si>
  <si>
    <t>GAS</t>
  </si>
  <si>
    <t>CONSTRUCTION</t>
  </si>
  <si>
    <t>INDUSIND BANK LTD</t>
  </si>
  <si>
    <t>YES BANK LTD</t>
  </si>
  <si>
    <t>TITAN INDUSTRIES LTD</t>
  </si>
  <si>
    <t>UNITED SPIRITS LTD</t>
  </si>
  <si>
    <t>ZEE ENTERTAINMENT ENTERPRISES LTD</t>
  </si>
  <si>
    <t>BOSCH LTD</t>
  </si>
  <si>
    <t>GODREJ CONSUMER PRODUCTS LTD</t>
  </si>
  <si>
    <t>DIVI'S LABORATORIES LTD</t>
  </si>
  <si>
    <t>LIC HOUSING FINANCE LTD</t>
  </si>
  <si>
    <t>GLAXOSMITHKLINE CONSUMER HEALTHCARE LTD</t>
  </si>
  <si>
    <t>RURAL ELECTRIFICATION CORPORATION LTD</t>
  </si>
  <si>
    <t>IDEA CELLULAR LTD</t>
  </si>
  <si>
    <t>DABUR INDIA LTD</t>
  </si>
  <si>
    <t>EXIDE INDUSTRIES LTD</t>
  </si>
  <si>
    <t>APOLLO HOSPITALS ENTERPRISE LTD</t>
  </si>
  <si>
    <t>GLENMARK PHARMACEUTICALS LTD</t>
  </si>
  <si>
    <t>ADANI PORTS AND SPECIAL ECONOMIC ZONE LTD</t>
  </si>
  <si>
    <t>CANARA BANK</t>
  </si>
  <si>
    <t>TATA CHEMICALS LTD</t>
  </si>
  <si>
    <t>BANK OF INDIA</t>
  </si>
  <si>
    <t>RELIANCE POWER LTD</t>
  </si>
  <si>
    <t>ORACLE FINANCIAL SERVICES SOFTWARE LTD</t>
  </si>
  <si>
    <t>STEEL AUTHORITY OF INDIA LTD</t>
  </si>
  <si>
    <t>CROMPTON GREAVES LTD</t>
  </si>
  <si>
    <t>UNION BANK OF INDIA</t>
  </si>
  <si>
    <t>RELIANCE COMMUNICATIONS LTD</t>
  </si>
  <si>
    <t>TECH MAHINDRA LTD</t>
  </si>
  <si>
    <t>GMR INFRASTRUCTURE LTD</t>
  </si>
  <si>
    <t>CONSUMER DURABLES</t>
  </si>
  <si>
    <t>MEDIA &amp; ENTERTAINMENT</t>
  </si>
  <si>
    <t>AUTO ANCILLARIES</t>
  </si>
  <si>
    <t>INDUSTRIAL PRODUCTS</t>
  </si>
  <si>
    <t>HEALTHCARE SERVICES</t>
  </si>
  <si>
    <t>TRANSPORTATION</t>
  </si>
  <si>
    <t>SERVICES</t>
  </si>
  <si>
    <t>PESTICIDES</t>
  </si>
  <si>
    <t>HOTELS</t>
  </si>
  <si>
    <t>ALLAHABAD BANK</t>
  </si>
  <si>
    <t>HONG KONG AND CHINA GAS CO. LTD</t>
  </si>
  <si>
    <t>POWER ASSETS HOLDINGS LTD</t>
  </si>
  <si>
    <t>CHINA OVERSEAS LAND &amp; INVESTMENT LTD</t>
  </si>
  <si>
    <t>WANT WANT CHINA HOLDINGS LTD</t>
  </si>
  <si>
    <t>HENDERSON LAND DEVELOPMENT CO. LTD</t>
  </si>
  <si>
    <t>TINGYI (CAYMAN ISLANDS) HOLDING CORP.</t>
  </si>
  <si>
    <t>NHPC LTD</t>
  </si>
  <si>
    <t>VOLTAS LTD</t>
  </si>
  <si>
    <t>JSW ENERGY LTD</t>
  </si>
  <si>
    <t>ADANI POWER LTD</t>
  </si>
  <si>
    <t>TATA COMMUNICATIONS LTD</t>
  </si>
  <si>
    <t>IRB INFRASTRUCTURE DEVELOPERS LTD</t>
  </si>
  <si>
    <t>PUNJ LLOYD LTD</t>
  </si>
  <si>
    <t>INE007A01025</t>
  </si>
  <si>
    <t>INE018I01017</t>
  </si>
  <si>
    <t>INE032A01023</t>
  </si>
  <si>
    <t>INE049B01025</t>
  </si>
  <si>
    <t>INE055A01016</t>
  </si>
  <si>
    <t>CENTURY TEXTILES &amp; INDUSTRIES LTD</t>
  </si>
  <si>
    <t>INE131A01031</t>
  </si>
  <si>
    <t>INE133A01011</t>
  </si>
  <si>
    <t>AKZO NOBEL INDIA LTD</t>
  </si>
  <si>
    <t>INE152A01029</t>
  </si>
  <si>
    <t>THERMAX LTD</t>
  </si>
  <si>
    <t>INE179A01014</t>
  </si>
  <si>
    <t>INE211B01039</t>
  </si>
  <si>
    <t>INE233B01017</t>
  </si>
  <si>
    <t>INE285A01027</t>
  </si>
  <si>
    <t>ELGI EQUIPMENTS LTD</t>
  </si>
  <si>
    <t>INE317F01027</t>
  </si>
  <si>
    <t>INE322A01010</t>
  </si>
  <si>
    <t>GILLETTE INDIA LTD</t>
  </si>
  <si>
    <t>INE331A01037</t>
  </si>
  <si>
    <t>INE414G01012</t>
  </si>
  <si>
    <t>INE424H01027</t>
  </si>
  <si>
    <t>INE455I01011</t>
  </si>
  <si>
    <t>INE548C01032</t>
  </si>
  <si>
    <t>INE591G01017</t>
  </si>
  <si>
    <t>INE640A01023</t>
  </si>
  <si>
    <t>SKF INDIA LTD</t>
  </si>
  <si>
    <t>INE663F01024</t>
  </si>
  <si>
    <t>INE671H01015</t>
  </si>
  <si>
    <t>SOBHA DEVELOPERS LTD</t>
  </si>
  <si>
    <t>INE690A01010</t>
  </si>
  <si>
    <t>INE710A01016</t>
  </si>
  <si>
    <t>INE722A01011</t>
  </si>
  <si>
    <t>INE738I01010</t>
  </si>
  <si>
    <t>INE768C01010</t>
  </si>
  <si>
    <t>ZYDUS WELLNESS LTD</t>
  </si>
  <si>
    <t>INE811K01011</t>
  </si>
  <si>
    <t>INE933K01021</t>
  </si>
  <si>
    <t>INE950I01011</t>
  </si>
  <si>
    <t>HUTCHISON WHAMPOA LTD</t>
  </si>
  <si>
    <t>SUN HUNG KAI PROPERTIES LTD</t>
  </si>
  <si>
    <t>CLP HOLDINGS LTD</t>
  </si>
  <si>
    <t>HANG SENG BANK LTD</t>
  </si>
  <si>
    <t>THE WHARF (HOLDINGS) LTD</t>
  </si>
  <si>
    <t>LI &amp; FUNG LTD</t>
  </si>
  <si>
    <t>CHINA UNICOM (HONG KONG) LTD</t>
  </si>
  <si>
    <t>BANK OF EAST ASIA LTD</t>
  </si>
  <si>
    <t>CHINA RESOURCES POWER HOLDINGS CO. LTD</t>
  </si>
  <si>
    <t>Goldman Sachs India Equity Fund</t>
  </si>
  <si>
    <t>TTK PRESTIGE LTD</t>
  </si>
  <si>
    <t>BOMBAY DYEING &amp; MFG COMPANY LTD</t>
  </si>
  <si>
    <t>TEXTILES - SYNTHETIC</t>
  </si>
  <si>
    <t>MAHINDRA &amp; MAHINDRA FINANCIAL SERVICES LTD</t>
  </si>
  <si>
    <t>SHRIRAM CITY UNION FINANCE LTD</t>
  </si>
  <si>
    <t>WOCKHARDT LTD</t>
  </si>
  <si>
    <t>CRISIL LTD</t>
  </si>
  <si>
    <t>GUJARAT MINERAL DEVELOPMENT CORPORATION LTD</t>
  </si>
  <si>
    <t>MINDTREE LTD</t>
  </si>
  <si>
    <t>ECLERX SERVICES LTD</t>
  </si>
  <si>
    <t>NIIT TECHNOLOGIES LTD</t>
  </si>
  <si>
    <t>PRESTIGE ESTATES PROJECTS LTD</t>
  </si>
  <si>
    <t>KAVERI SEED COMPANY LTD</t>
  </si>
  <si>
    <t>BAJAJ CORP LTD</t>
  </si>
  <si>
    <t>VST INDUSTRIES LTD</t>
  </si>
  <si>
    <t>THE PHOENIX MILLS LTD</t>
  </si>
  <si>
    <t>SUN TV NETWORK LTD</t>
  </si>
  <si>
    <t>MUTHOOT FINANCE LTD</t>
  </si>
  <si>
    <t>NESCO LTD</t>
  </si>
  <si>
    <t>COMMERCIAL SERVICES</t>
  </si>
  <si>
    <t>BLUE DART EXPRESS LTD</t>
  </si>
  <si>
    <t>EMAMI LTD</t>
  </si>
  <si>
    <t>MADRAS CEMENTS LTD</t>
  </si>
  <si>
    <t>INFO EDGE (INDIA) LTD</t>
  </si>
  <si>
    <t>PROCTER &amp; GAMBLE HYGIENE AND HEALTH CARE LTD</t>
  </si>
  <si>
    <t>D.B.CORP LTD</t>
  </si>
  <si>
    <t>3.   NAV at the beginning of the month</t>
  </si>
  <si>
    <t>FINANCIALS</t>
  </si>
  <si>
    <t>TELECOMMUNICATIONS</t>
  </si>
  <si>
    <t>ENERGY</t>
  </si>
  <si>
    <t>INFORMATION TECHNOLOGY</t>
  </si>
  <si>
    <t>CONGLOMERATES</t>
  </si>
  <si>
    <t>PROPERTIES &amp; CONSTRUCTION</t>
  </si>
  <si>
    <t>UTILITIES</t>
  </si>
  <si>
    <t>CONSUMER GOODS</t>
  </si>
  <si>
    <t>5.   Exposure to derivative instrument at the end of the month (Rs. in Lakhs)</t>
  </si>
  <si>
    <t>TOTAL</t>
  </si>
  <si>
    <t>NET CURRENT ASSETS</t>
  </si>
  <si>
    <t>TOTAL NET ASSETS</t>
  </si>
  <si>
    <t>FIXED DEPOSIT PLACED AS A MARGIN</t>
  </si>
  <si>
    <t>DEBT INSTRUMENTS</t>
  </si>
  <si>
    <t>Disclosure for derivative positions as per SEBI Circular No. CIR/IMD/DF/11/2010 dated August 18, 2010</t>
  </si>
  <si>
    <t>A.</t>
  </si>
  <si>
    <t>Underlying</t>
  </si>
  <si>
    <t>Long / Short</t>
  </si>
  <si>
    <t>Futures Price when purchased</t>
  </si>
  <si>
    <t>Current price of the contract</t>
  </si>
  <si>
    <t>Margin maintained in Rs. Lakhs</t>
  </si>
  <si>
    <t>Qty</t>
  </si>
  <si>
    <t>Total Number of contracts where futures were sold : NIL</t>
  </si>
  <si>
    <t>Gross Notional Value of contracts where futures were sold : NIL</t>
  </si>
  <si>
    <t>B.</t>
  </si>
  <si>
    <t>Futures Price when purchased (Rs)</t>
  </si>
  <si>
    <t>Current price of the contract (Rs)</t>
  </si>
  <si>
    <t>Margin maintained (Rs. Lakhs)</t>
  </si>
  <si>
    <t>Total Number of contracts where futures were bought : NIL</t>
  </si>
  <si>
    <t>Gross Notional Value of contracts where futures were bought : NIL</t>
  </si>
  <si>
    <t>C.</t>
  </si>
  <si>
    <t>Number of Contracts</t>
  </si>
  <si>
    <t>Option Price when purchased</t>
  </si>
  <si>
    <t>Current Option Price</t>
  </si>
  <si>
    <t>Total % age of existing assets hedged through put options - NIL</t>
  </si>
  <si>
    <t>D.</t>
  </si>
  <si>
    <t>Call / put</t>
  </si>
  <si>
    <t>Number of contracts</t>
  </si>
  <si>
    <t>Current Price</t>
  </si>
  <si>
    <t>Total Exposure through options as a %age of net assets : NIL</t>
  </si>
  <si>
    <t>E.</t>
  </si>
  <si>
    <t>Goldman Sachs India Equity Fund (GSIEF)</t>
  </si>
  <si>
    <t>Total %age (gross exposure) of existing assets hedged through futures : NIL</t>
  </si>
  <si>
    <t>Net Loss value on all contracts combined : NIL</t>
  </si>
  <si>
    <t>Nifty Index</t>
  </si>
  <si>
    <t>Long</t>
  </si>
  <si>
    <t>HOUSING DEVELOPMENT FINANCE CORPORATION LTD</t>
  </si>
  <si>
    <t>BHARAT PETROLEUM CORPORATION LTD</t>
  </si>
  <si>
    <t>HINDALCO INDUSTRIES LTD</t>
  </si>
  <si>
    <t>NON - FERROUS METALS</t>
  </si>
  <si>
    <t>INFRASTRUCTURE DEVELOPMENT FINANCE COMPANY LTD</t>
  </si>
  <si>
    <t>MAHINDRA &amp; MAHINDRA LTD</t>
  </si>
  <si>
    <t>DLF LTD</t>
  </si>
  <si>
    <t>RELIANCE CAPITAL LTD</t>
  </si>
  <si>
    <t>JSW STEEL LTD</t>
  </si>
  <si>
    <t>THE INDIAN HOTELS CO LTD</t>
  </si>
  <si>
    <t>ADITYA BIRLA NUVO LTD</t>
  </si>
  <si>
    <t>CHEMICALS</t>
  </si>
  <si>
    <t>HINDUSTAN PETROLEUM CORPORATION LTD</t>
  </si>
  <si>
    <t>CONTAINER CORPORATION OF INDIA LTD</t>
  </si>
  <si>
    <t>POWER FINANCE CORPORATION LTD</t>
  </si>
  <si>
    <t>GLAXOSMITHKLINE PHARMACEUTICALS LTD</t>
  </si>
  <si>
    <t>THE FEDERAL BANK LTD</t>
  </si>
  <si>
    <t>ASHOK LEYLAND LTD</t>
  </si>
  <si>
    <t>COLGATE PALMOLIVE (INDIA) LTD</t>
  </si>
  <si>
    <t>CUMMINS INDIA LTD</t>
  </si>
  <si>
    <t>PETRONET LNG LTD</t>
  </si>
  <si>
    <t>MPHASIS LTD</t>
  </si>
  <si>
    <t>ADANI ENTERPRISES LTD</t>
  </si>
  <si>
    <t>TRADING</t>
  </si>
  <si>
    <t>BHARAT FORGE LTD</t>
  </si>
  <si>
    <t>UNITED PHOSPHORUS LTD</t>
  </si>
  <si>
    <t>SHRIRAM TRANSPORT FINANCE COMPANY LTD</t>
  </si>
  <si>
    <t>IDBI BANK LTD</t>
  </si>
  <si>
    <t>ORIENTAL BANK OF COMMERCE</t>
  </si>
  <si>
    <t>ANDHRA BANK</t>
  </si>
  <si>
    <t>INDIAN OVERSEAS BANK</t>
  </si>
  <si>
    <t>SYNDICATE BANK</t>
  </si>
  <si>
    <t xml:space="preserve">COSCO PACIFIC LTD </t>
  </si>
  <si>
    <t xml:space="preserve">ESPRIT HOLDINGS LTD </t>
  </si>
  <si>
    <t xml:space="preserve">HSBC HOLDINGS PLC </t>
  </si>
  <si>
    <t xml:space="preserve">AIA GROUP LTD </t>
  </si>
  <si>
    <t xml:space="preserve">CHEUNG KONG (HOLDINGS) LTD </t>
  </si>
  <si>
    <t xml:space="preserve">NEW WORLD DEVELOPMENT CO. LTD </t>
  </si>
  <si>
    <t xml:space="preserve">SWIRE PACIFIC LTD A </t>
  </si>
  <si>
    <t xml:space="preserve">MTR CORPORATION LTD </t>
  </si>
  <si>
    <t xml:space="preserve">SINO LAND CO. LTD </t>
  </si>
  <si>
    <t xml:space="preserve">HANG LUNG PROPERTIES LTD </t>
  </si>
  <si>
    <t xml:space="preserve">CHINA MERCHANTS HOLDINGS (INTERNATIONAL) CO. LTD </t>
  </si>
  <si>
    <t>Schemewise Monthly Portfolio Statement as on March 31, 2013</t>
  </si>
  <si>
    <t>Portfolio as on March 31, 2013</t>
  </si>
  <si>
    <t>Hedging Positions through Futures as on March 31, 2013</t>
  </si>
  <si>
    <t>For the month ended March 31, 2013 following details specified for hedging transactions through futures which have been squared off/expired:</t>
  </si>
  <si>
    <t>Other than Hedging Positions through Futures as on March 31, 2013</t>
  </si>
  <si>
    <t>For the month ended March 31, 2013 following details specified for non-hedging transactions through futures which have been squared off/expired:</t>
  </si>
  <si>
    <t>Hedging Positions through Put Options as on March 31, 2013</t>
  </si>
  <si>
    <t>For the month ended March 31, 2013 following details specified for hedging transactions through options which have already been exercised/expired :
Total Number of contracts entered into : NIL
Gross National value of contracts : NIL
Net Profit/Loss on all contracts (premium paid treated as loss) : NIL</t>
  </si>
  <si>
    <t>Other than Hedging Positions through Options as on March 31, 2013</t>
  </si>
  <si>
    <t>For the month ended March 31, 2013 following details specified with regrd to non-hedging transactions through options which have already been exercised/expired :
Total Number of contracts entered into : NIL
Gross National Value of contracts : NIL
Net Profit/Loss on all contracts (premium paid treated as loss) : NIL</t>
  </si>
  <si>
    <t>Hedging Positions through swaps as on March 31, 2013 - NIL</t>
  </si>
  <si>
    <t>TATA GLOBAL BEVERAGES LTD</t>
  </si>
  <si>
    <t>BAJAJ FINSERV LTD</t>
  </si>
  <si>
    <t>HK0992009065</t>
  </si>
  <si>
    <t>LENOVO GROUP LTD</t>
  </si>
  <si>
    <t>INE612J01015</t>
  </si>
  <si>
    <t>INE717A01029</t>
  </si>
  <si>
    <t>ALEMBIC PHARMACEUTICALS LTD</t>
  </si>
  <si>
    <t>REPCO HOME FINANCE LTD</t>
  </si>
  <si>
    <t>KENNAMETAL INDIA LTD</t>
  </si>
  <si>
    <t>UNITED BREWERIES LTD</t>
  </si>
  <si>
    <t>(NIFTY INDEX FUTURE  - LONG FOR APRIL 2013 EXPIRING ON APRIL 25, 2013)</t>
  </si>
  <si>
    <t>^^Indicates thinly traded / non traded and illiquid securities as defined in SEBI Regulations and Guidelines.</t>
  </si>
  <si>
    <t>Total exposure (gross exposure) due to futures (non hedging positions) as a %age of net assets : 3.67%</t>
  </si>
  <si>
    <t>Total Number of contracts where futures were bought : 450</t>
  </si>
  <si>
    <t>Total Number of contracts where futures were sold : 450</t>
  </si>
  <si>
    <t>Gross Notional Value of contracts where futures were bought : Rs 1,297.73 lacs</t>
  </si>
  <si>
    <t>Gross Notional Value of contracts where futures were sold : Rs 1,292.33 lacs</t>
  </si>
  <si>
    <t>Net Loss value on all contracts combined : Rs 5.40 lacs</t>
  </si>
  <si>
    <t>4.   NAV at the end of the month ~</t>
  </si>
  <si>
    <t>~ NAV as at the last business day i.e. March 28, 2013</t>
  </si>
  <si>
    <t>UNLISTED</t>
  </si>
  <si>
    <t>INE876N01018</t>
  </si>
  <si>
    <t>ORIENT CEMENT LTD ^^</t>
  </si>
  <si>
    <t xml:space="preserve">      Distributor Plan - Growth Option</t>
  </si>
  <si>
    <t xml:space="preserve">      Distributor Plan - Daily Dividend Option</t>
  </si>
  <si>
    <t xml:space="preserve">      Distributor Plan - Weekly Dividend Option</t>
  </si>
  <si>
    <t xml:space="preserve">      Direct Plan - Growth Option</t>
  </si>
  <si>
    <t xml:space="preserve">      Direct Plan - Daily Dividend Option</t>
  </si>
  <si>
    <t xml:space="preserve">      Direct Plan - Weekly Dividend Option</t>
  </si>
  <si>
    <t xml:space="preserve">      Distributor Plan - Dividend Option</t>
  </si>
  <si>
    <t xml:space="preserve">      Direct Plan - Dividend Option</t>
  </si>
  <si>
    <t>Tel (9122) 6616 9000 Fax: (9122) 6627 9245, Toll Free: 1800-266-1220</t>
  </si>
  <si>
    <t>SECURITIZED DEBT</t>
  </si>
  <si>
    <t>INE274J01014</t>
  </si>
  <si>
    <t>INE242A01010</t>
  </si>
  <si>
    <t>INE166A01011</t>
  </si>
  <si>
    <t>INE196A01026</t>
  </si>
  <si>
    <t>INE140A01024</t>
  </si>
  <si>
    <t>INE036D01010</t>
  </si>
  <si>
    <t>INE172A01019</t>
  </si>
  <si>
    <t>INE775A01035</t>
  </si>
  <si>
    <t>INE010B01019</t>
  </si>
  <si>
    <t>INE939A01011</t>
  </si>
  <si>
    <t>INE797F01012</t>
  </si>
  <si>
    <t>INE571A01020</t>
  </si>
  <si>
    <t>INE070A01015</t>
  </si>
  <si>
    <t>INE180A01020</t>
  </si>
  <si>
    <t>INE683A01023</t>
  </si>
  <si>
    <t>INE660A01013</t>
  </si>
  <si>
    <t>INE694A01020</t>
  </si>
  <si>
    <t>INE883A01011</t>
  </si>
  <si>
    <t>INE267A01025</t>
  </si>
  <si>
    <t>INE168A01017</t>
  </si>
  <si>
    <t>INE542F01012</t>
  </si>
  <si>
    <t>INE836F01026</t>
  </si>
  <si>
    <t>INE117A01022</t>
  </si>
  <si>
    <t>INE066A01013</t>
  </si>
  <si>
    <t>INE824B01021</t>
  </si>
  <si>
    <t>INE233A01035</t>
  </si>
  <si>
    <t>INE614B01018</t>
  </si>
  <si>
    <t>INE017A01032</t>
  </si>
  <si>
    <t>INE438A01022</t>
  </si>
  <si>
    <t>INE058A01010</t>
  </si>
  <si>
    <t>INE813H01021</t>
  </si>
  <si>
    <t>INE176B01026</t>
  </si>
  <si>
    <t>INE885A01032</t>
  </si>
  <si>
    <t>INE849A01012</t>
  </si>
  <si>
    <t>INE263A01016</t>
  </si>
  <si>
    <t>INE176A01010</t>
  </si>
  <si>
    <t>INE051B01021</t>
  </si>
  <si>
    <t>INE498L01015</t>
  </si>
  <si>
    <t>INE346H01014</t>
  </si>
  <si>
    <t>INE491A01021</t>
  </si>
  <si>
    <t>INE703A01011</t>
  </si>
  <si>
    <t>INE942G01012</t>
  </si>
  <si>
    <t>INE886H01027</t>
  </si>
  <si>
    <t>INE531A01016</t>
  </si>
  <si>
    <t>INE195A01028</t>
  </si>
  <si>
    <t>INE314A01017</t>
  </si>
  <si>
    <t>INE982F01028</t>
  </si>
  <si>
    <t>INE376G01013</t>
  </si>
  <si>
    <t>INE203G01019</t>
  </si>
  <si>
    <t>INE406A01037</t>
  </si>
  <si>
    <t>INE246F01010</t>
  </si>
  <si>
    <t>INE383A01012</t>
  </si>
  <si>
    <t>INE093I01010</t>
  </si>
  <si>
    <t>INE093A01033</t>
  </si>
  <si>
    <t>INE351F01018</t>
  </si>
  <si>
    <t>INE891D01026</t>
  </si>
  <si>
    <t>INE039A01010</t>
  </si>
  <si>
    <t>INE169A01031</t>
  </si>
  <si>
    <t>INE343B01030</t>
  </si>
  <si>
    <t>INE623B01027</t>
  </si>
  <si>
    <t>INE685A01028</t>
  </si>
  <si>
    <t>INE463A01020</t>
  </si>
  <si>
    <t>INE149A01025</t>
  </si>
  <si>
    <t>INE175A01038</t>
  </si>
  <si>
    <t>INE761H01022</t>
  </si>
  <si>
    <t>INE111B01023</t>
  </si>
  <si>
    <t>INE562A01011</t>
  </si>
  <si>
    <t>INE580B01029</t>
  </si>
  <si>
    <t>INE126A01031</t>
  </si>
  <si>
    <t>INE269B01029</t>
  </si>
  <si>
    <t>INE517F01014</t>
  </si>
  <si>
    <t>INE532F01054</t>
  </si>
  <si>
    <t>INE026A01025</t>
  </si>
  <si>
    <t>INE700A01033</t>
  </si>
  <si>
    <t>INE069I01010</t>
  </si>
  <si>
    <t>INE120A01034</t>
  </si>
  <si>
    <t>INE077A01010</t>
  </si>
  <si>
    <t>INE324A01024</t>
  </si>
  <si>
    <t>INE530B01024</t>
  </si>
  <si>
    <t>INE191I01012</t>
  </si>
  <si>
    <t>INE040H01021</t>
  </si>
  <si>
    <t>INE136B01020</t>
  </si>
  <si>
    <t>INE513A01014</t>
  </si>
  <si>
    <t>INE199G01027</t>
  </si>
  <si>
    <t>INE836A01035</t>
  </si>
  <si>
    <t>INE493A01019</t>
  </si>
  <si>
    <t>INE420C01042</t>
  </si>
  <si>
    <t>INE212H01026</t>
  </si>
  <si>
    <t>INE262H01013</t>
  </si>
  <si>
    <t>INE034A01011</t>
  </si>
  <si>
    <t>INE613A01020</t>
  </si>
  <si>
    <t>INE947J01015</t>
  </si>
  <si>
    <t>INE691A01018</t>
  </si>
  <si>
    <t>INE374A01029</t>
  </si>
  <si>
    <t>INE011A01019</t>
  </si>
  <si>
    <t>INE301A01014</t>
  </si>
  <si>
    <t>INE705A01016</t>
  </si>
  <si>
    <t>INE808B01016</t>
  </si>
  <si>
    <t>INE944F01028</t>
  </si>
  <si>
    <t>INE510A01028</t>
  </si>
  <si>
    <t>INE470A01017</t>
  </si>
  <si>
    <t>INE139A01034</t>
  </si>
  <si>
    <t>INE103A01014</t>
  </si>
  <si>
    <t>INE538A01037</t>
  </si>
  <si>
    <t>INE230A01023</t>
  </si>
  <si>
    <t>INE220J01017</t>
  </si>
  <si>
    <t>INE121A01016</t>
  </si>
  <si>
    <t>INE039E01020</t>
  </si>
  <si>
    <t>INE484J01019</t>
  </si>
  <si>
    <t>INE186A01019</t>
  </si>
  <si>
    <t>INE498B01024</t>
  </si>
  <si>
    <t>INE200A01026</t>
  </si>
  <si>
    <t>INE085A01013</t>
  </si>
  <si>
    <t>INE226H01026</t>
  </si>
  <si>
    <t>INE182A01018</t>
  </si>
  <si>
    <t>INE099J01015</t>
  </si>
  <si>
    <t>INE429C01035</t>
  </si>
  <si>
    <t>INE112A01015</t>
  </si>
  <si>
    <t>INE202B01012</t>
  </si>
  <si>
    <t>INE802G01018</t>
  </si>
  <si>
    <t>INE378A01012</t>
  </si>
  <si>
    <t>INE087H01022</t>
  </si>
  <si>
    <t>INE483A01010</t>
  </si>
  <si>
    <t>INE472A01039</t>
  </si>
  <si>
    <t>INE389H01022</t>
  </si>
  <si>
    <t>INE870H01013</t>
  </si>
  <si>
    <t>INE260B01010</t>
  </si>
  <si>
    <t>INE852F01015</t>
  </si>
  <si>
    <t>INE619A01027</t>
  </si>
  <si>
    <t>INE351A01035</t>
  </si>
  <si>
    <t>INE725A01022</t>
  </si>
  <si>
    <t>INE232I01014</t>
  </si>
  <si>
    <t>INE975G01012</t>
  </si>
  <si>
    <t>INE130C01021</t>
  </si>
  <si>
    <t>INE180K01011</t>
  </si>
  <si>
    <t>INE813A01018</t>
  </si>
  <si>
    <t>INE224A01026</t>
  </si>
  <si>
    <t>INE068D01021</t>
  </si>
  <si>
    <t>INE061F01013</t>
  </si>
  <si>
    <t>INE490G01020</t>
  </si>
  <si>
    <t>INE503A01015</t>
  </si>
  <si>
    <t>INE501G01024</t>
  </si>
  <si>
    <t>INE785C01048</t>
  </si>
  <si>
    <t>INE648A01026</t>
  </si>
  <si>
    <t>INE008I01026</t>
  </si>
  <si>
    <t>INE191B01025</t>
  </si>
  <si>
    <t>INE725E01024</t>
  </si>
  <si>
    <t>INE589A01014</t>
  </si>
  <si>
    <t>INE694C01018</t>
  </si>
  <si>
    <t>INE716A01013</t>
  </si>
  <si>
    <t>INE242C01024</t>
  </si>
  <si>
    <t>INE340A01012</t>
  </si>
  <si>
    <t>INE271B01025</t>
  </si>
  <si>
    <t>INE113A01013</t>
  </si>
  <si>
    <t>INE136A01022</t>
  </si>
  <si>
    <t>INE109A01011</t>
  </si>
  <si>
    <t>INE725G01011</t>
  </si>
  <si>
    <t>INE868B01028</t>
  </si>
  <si>
    <t>INE878A01011</t>
  </si>
  <si>
    <t>INE805D01026</t>
  </si>
  <si>
    <t>INE373A01013</t>
  </si>
  <si>
    <t>INE191H01014</t>
  </si>
  <si>
    <t>INE342J01019</t>
  </si>
  <si>
    <t>INE217B01028</t>
  </si>
  <si>
    <t>INE251H01024</t>
  </si>
  <si>
    <t>INE672A01018</t>
  </si>
  <si>
    <t>INE743C01013</t>
  </si>
  <si>
    <t>INE119A01028</t>
  </si>
  <si>
    <t>INE067H01016</t>
  </si>
  <si>
    <t>INE654A01024</t>
  </si>
  <si>
    <t>INE138A01028</t>
  </si>
  <si>
    <t>INE494B01023</t>
  </si>
  <si>
    <t>INE548A01028</t>
  </si>
  <si>
    <t>INE517H01010</t>
  </si>
  <si>
    <t>INE178A01016</t>
  </si>
  <si>
    <t>INE293A01013</t>
  </si>
  <si>
    <t>INE193E01025</t>
  </si>
  <si>
    <t>INE671A01010</t>
  </si>
  <si>
    <t>INE371A01025</t>
  </si>
  <si>
    <t>INE294A01037</t>
  </si>
  <si>
    <t>INE306A01021</t>
  </si>
  <si>
    <t>INE879I01012</t>
  </si>
  <si>
    <t>INE872A01014</t>
  </si>
  <si>
    <t>INE258B01022</t>
  </si>
  <si>
    <t>INE621H01010</t>
  </si>
  <si>
    <t>INE124G01033</t>
  </si>
  <si>
    <t>INE763A01023</t>
  </si>
  <si>
    <t>INE220B01022</t>
  </si>
  <si>
    <t>INE060A01024</t>
  </si>
  <si>
    <t>INE421A01028</t>
  </si>
  <si>
    <t>INE209A01019</t>
  </si>
  <si>
    <t>INE183A01016</t>
  </si>
  <si>
    <t>INE531E01026</t>
  </si>
  <si>
    <t>INE153A01019</t>
  </si>
  <si>
    <t>INE199A01012</t>
  </si>
  <si>
    <t>INE501A01019</t>
  </si>
  <si>
    <t>INE561H01026</t>
  </si>
  <si>
    <t>INE010A01011</t>
  </si>
  <si>
    <t>INE647A01010</t>
  </si>
  <si>
    <t>INE492A01029</t>
  </si>
  <si>
    <t>INE110D01013</t>
  </si>
  <si>
    <t>INE220G01021</t>
  </si>
  <si>
    <t>INE385B01031</t>
  </si>
  <si>
    <t>INE270A01011</t>
  </si>
  <si>
    <t>INE549A01026</t>
  </si>
  <si>
    <t>INE074A01025</t>
  </si>
  <si>
    <t>INE459A01010</t>
  </si>
  <si>
    <t>IN9491A01011</t>
  </si>
  <si>
    <t>INE100A01010</t>
  </si>
  <si>
    <t>INE387A01021</t>
  </si>
  <si>
    <t>INE107A01015</t>
  </si>
  <si>
    <t>INE089C01029</t>
  </si>
  <si>
    <t>INE236A01020</t>
  </si>
  <si>
    <t>INE416L01017</t>
  </si>
  <si>
    <t>INE797A01021</t>
  </si>
  <si>
    <t>INE286K01024</t>
  </si>
  <si>
    <t>INE680A01011</t>
  </si>
  <si>
    <t>INE162A01010</t>
  </si>
  <si>
    <t>INE760L01018</t>
  </si>
  <si>
    <t>INE164A01016</t>
  </si>
  <si>
    <t>INE054A01027</t>
  </si>
  <si>
    <t>INE780C01023</t>
  </si>
  <si>
    <t>INE399K01017</t>
  </si>
  <si>
    <t>INE228A01035</t>
  </si>
  <si>
    <t>INE187A01017</t>
  </si>
  <si>
    <t>INE439A01020</t>
  </si>
  <si>
    <t>INE042A01014</t>
  </si>
  <si>
    <t>INE265F01028</t>
  </si>
  <si>
    <t>INE499A01024</t>
  </si>
  <si>
    <t>INE670A01012</t>
  </si>
  <si>
    <t>INE060J01017</t>
  </si>
  <si>
    <t>INE575G01010</t>
  </si>
  <si>
    <t>INE549I01011</t>
  </si>
  <si>
    <t>INE177A01018</t>
  </si>
  <si>
    <t>INE235A01022</t>
  </si>
  <si>
    <t>INE247G01024</t>
  </si>
  <si>
    <t>INE367G01038</t>
  </si>
  <si>
    <t>INE520A01019</t>
  </si>
  <si>
    <t>INE665A01020</t>
  </si>
  <si>
    <t>SWAN MILLS LIMITED</t>
  </si>
  <si>
    <t>INE516A01017</t>
  </si>
  <si>
    <t>INE539A01019</t>
  </si>
  <si>
    <t>INE087J01010</t>
  </si>
  <si>
    <t>INE419M01019</t>
  </si>
  <si>
    <t>INE216H01027</t>
  </si>
  <si>
    <t>INE978A01019</t>
  </si>
  <si>
    <t>INE087A01019</t>
  </si>
  <si>
    <t>INE386A01015</t>
  </si>
  <si>
    <t>INE800H01010</t>
  </si>
  <si>
    <t>INE345A01011</t>
  </si>
  <si>
    <t>INE545A01016</t>
  </si>
  <si>
    <t>INE258A01016</t>
  </si>
  <si>
    <t>INE769A01020</t>
  </si>
  <si>
    <t>INE529A01010</t>
  </si>
  <si>
    <t>INE572A01028</t>
  </si>
  <si>
    <t>INE274B01011</t>
  </si>
  <si>
    <t>INE040M01013</t>
  </si>
  <si>
    <t>INE975A01015</t>
  </si>
  <si>
    <t>INE791I01019</t>
  </si>
  <si>
    <t>INE699A01011</t>
  </si>
  <si>
    <t>INE191A01019</t>
  </si>
  <si>
    <t>INE661I01014</t>
  </si>
  <si>
    <t>INE603A01013</t>
  </si>
  <si>
    <t>INE631A01022</t>
  </si>
  <si>
    <t>INE046A01015</t>
  </si>
  <si>
    <t>INE781B01015</t>
  </si>
  <si>
    <t>INE059B01024</t>
  </si>
  <si>
    <t>INE348B01021</t>
  </si>
  <si>
    <t>INE473A01011</t>
  </si>
  <si>
    <t>INE277A01016</t>
  </si>
  <si>
    <t>INE576I01014</t>
  </si>
  <si>
    <t>INE070D01027</t>
  </si>
  <si>
    <t>INE143H01015</t>
  </si>
  <si>
    <t>INE415A01038</t>
  </si>
  <si>
    <t>INE999A01015</t>
  </si>
  <si>
    <t>INE688I01017</t>
  </si>
  <si>
    <t>INE102A01024</t>
  </si>
  <si>
    <t>INE558B01017</t>
  </si>
  <si>
    <t>INE086A01029</t>
  </si>
  <si>
    <t>INE589G01011</t>
  </si>
  <si>
    <t>INE161A01038</t>
  </si>
  <si>
    <t>INE663A01017</t>
  </si>
  <si>
    <t>INE573A01034</t>
  </si>
  <si>
    <t>INE192B01023</t>
  </si>
  <si>
    <t>INE243D01012</t>
  </si>
  <si>
    <t>INE353G01020</t>
  </si>
  <si>
    <t>INE338I01027</t>
  </si>
  <si>
    <t>INE181G01025</t>
  </si>
  <si>
    <t>INE614A01028</t>
  </si>
  <si>
    <t>INE674A01014</t>
  </si>
  <si>
    <t>INE398A01010</t>
  </si>
  <si>
    <t>INE418H01029</t>
  </si>
  <si>
    <t>INE050A01025</t>
  </si>
  <si>
    <t>INE703H01016</t>
  </si>
  <si>
    <t>INE255A01020</t>
  </si>
  <si>
    <t>INE824G01012</t>
  </si>
  <si>
    <t>INE805C01028</t>
  </si>
  <si>
    <t>INE323I01011</t>
  </si>
  <si>
    <t>INE934B01028</t>
  </si>
  <si>
    <t>INE436A01026</t>
  </si>
  <si>
    <t>INE684F01012</t>
  </si>
  <si>
    <t>INE259B01020</t>
  </si>
  <si>
    <t>INE976A01021</t>
  </si>
  <si>
    <t>INE949H01015</t>
  </si>
  <si>
    <t>INE143A01010</t>
  </si>
  <si>
    <t>INE299C01024</t>
  </si>
  <si>
    <t>INE759A01021</t>
  </si>
  <si>
    <t>INE317A01028</t>
  </si>
  <si>
    <t>INE919H01018</t>
  </si>
  <si>
    <t>INE284A01012</t>
  </si>
  <si>
    <t>INE244B01030</t>
  </si>
  <si>
    <t>INE633A01028</t>
  </si>
  <si>
    <t>INE007B01023</t>
  </si>
  <si>
    <t>INE197A01024</t>
  </si>
  <si>
    <t>INE203A01020</t>
  </si>
  <si>
    <t>INE221B01012</t>
  </si>
  <si>
    <t>INE477A01012</t>
  </si>
  <si>
    <t>INE560A01015</t>
  </si>
  <si>
    <t>INE197D01010</t>
  </si>
  <si>
    <t>INE628H01015</t>
  </si>
  <si>
    <t>INE221H01019</t>
  </si>
  <si>
    <t>INE485A01015</t>
  </si>
  <si>
    <t>INE500A01029</t>
  </si>
  <si>
    <t>INE027A01015</t>
  </si>
  <si>
    <t>INE152B01027</t>
  </si>
  <si>
    <t>INE681B01017</t>
  </si>
  <si>
    <t>INE206B01013</t>
  </si>
  <si>
    <t>INE269A01021</t>
  </si>
  <si>
    <t>INE332A01027</t>
  </si>
  <si>
    <t>INE550H01011</t>
  </si>
  <si>
    <t>INE597L01014</t>
  </si>
  <si>
    <t>INE772A01016</t>
  </si>
  <si>
    <t>INE696A01025</t>
  </si>
  <si>
    <t>INE049A01027</t>
  </si>
  <si>
    <t>INE449A01011</t>
  </si>
  <si>
    <t>INE266F01018</t>
  </si>
  <si>
    <t>INE892H01017</t>
  </si>
  <si>
    <t>INE274G01010</t>
  </si>
  <si>
    <t>INE506A01018</t>
  </si>
  <si>
    <t>INE538H01024</t>
  </si>
  <si>
    <t>INE524A01029</t>
  </si>
  <si>
    <t>INE422C01014</t>
  </si>
  <si>
    <t>INE369I01014</t>
  </si>
  <si>
    <t>INE474B01017</t>
  </si>
  <si>
    <t>IN9824B01011</t>
  </si>
  <si>
    <t>INE727D01022</t>
  </si>
  <si>
    <t>INE928K01013</t>
  </si>
  <si>
    <t>INE874I01013</t>
  </si>
  <si>
    <t>INE702A01013</t>
  </si>
  <si>
    <t>INE333I01028</t>
  </si>
  <si>
    <t>INE990B01012</t>
  </si>
  <si>
    <t>INE968D01022</t>
  </si>
  <si>
    <t>INE718H01014</t>
  </si>
  <si>
    <t>INE912L01015</t>
  </si>
  <si>
    <t>INE122H01027</t>
  </si>
  <si>
    <t>TEXTILE PRODUCTS</t>
  </si>
  <si>
    <t>^ Less than 0.01%</t>
  </si>
  <si>
    <t xml:space="preserve">      Distributor Plan -Growth Option </t>
  </si>
  <si>
    <t xml:space="preserve">      Distributor Plan -Dividend Option </t>
  </si>
  <si>
    <t xml:space="preserve">      Direct Plan -Growth Option </t>
  </si>
  <si>
    <t xml:space="preserve">      Direct Plan- Dividend Option </t>
  </si>
  <si>
    <t xml:space="preserve">5.  Total outstanding exposure in derivative instruments at the end of month at market value (Rs. In Lacs) </t>
  </si>
  <si>
    <t>ALOK INDUSTRIES LTD - RIGHTS ^^</t>
  </si>
  <si>
    <t>THE FEDERAL BANK  LTD</t>
  </si>
  <si>
    <t>OIL INDIA LTD</t>
  </si>
  <si>
    <t>INDIAN OIL CORPORATION LTD</t>
  </si>
  <si>
    <t>ING VYSYA BANK LTD</t>
  </si>
  <si>
    <t>MARICO LTD</t>
  </si>
  <si>
    <t>PIRAMAL ENTERPRISES LTD</t>
  </si>
  <si>
    <t>KARUR VYSYA BANK LTD</t>
  </si>
  <si>
    <t>CASTROL INDIA LTD</t>
  </si>
  <si>
    <t>MOTHERSON SUMI SYSTEMS LTD</t>
  </si>
  <si>
    <t>CADILA HEALTHCARE LTD</t>
  </si>
  <si>
    <t>STRIDES ARCOLAB LTD</t>
  </si>
  <si>
    <t>JUBILANT FOODWORKS LTD</t>
  </si>
  <si>
    <t>IPCA LABORATORIES LTD</t>
  </si>
  <si>
    <t>SHREE CEMENTS LTD</t>
  </si>
  <si>
    <t>CROMPTON  GREAVES LTD</t>
  </si>
  <si>
    <t>MAX INDIA LTD</t>
  </si>
  <si>
    <t>THE SOUTH INDIAN BANK LTD</t>
  </si>
  <si>
    <t>SUNDARAM FINANCE LTD</t>
  </si>
  <si>
    <t>UNITECH LTD</t>
  </si>
  <si>
    <t>BRITANNIA INDUSTRIES LTD</t>
  </si>
  <si>
    <t>MRF LTD</t>
  </si>
  <si>
    <t>HINDUSTAN ZINC LTD</t>
  </si>
  <si>
    <t>THE JAMMU &amp; KASHMIR BANK LTD</t>
  </si>
  <si>
    <t>PIPAVAV DEFENCE AND OFFSHORE ENGINEERING COMPANY LTD</t>
  </si>
  <si>
    <t>THE INDIAN HOTELS COMPANY LTD</t>
  </si>
  <si>
    <t>DISH TV INDIA LTD</t>
  </si>
  <si>
    <t>ABB LTD</t>
  </si>
  <si>
    <t>EICHER MOTORS LTD</t>
  </si>
  <si>
    <t>BHUSHAN STEEL LTD</t>
  </si>
  <si>
    <t>GODREJ INDUSTRIES LTD</t>
  </si>
  <si>
    <t>THE KARNATAKA BANK LTD</t>
  </si>
  <si>
    <t>THE GREAT EASTERN SHIPPING COMPANY LTD</t>
  </si>
  <si>
    <t>APOLLO TYRES LTD</t>
  </si>
  <si>
    <t>SANOFI INDIA LTD</t>
  </si>
  <si>
    <t>TORRENT POWER LTD</t>
  </si>
  <si>
    <t>HAVELLS INDIA LTD</t>
  </si>
  <si>
    <t>AMARA RAJA BATTERIES LTD</t>
  </si>
  <si>
    <t>TRENT LTD</t>
  </si>
  <si>
    <t>RETAILING</t>
  </si>
  <si>
    <t>BHARAT ELECTRONICS LTD</t>
  </si>
  <si>
    <t>BATA INDIA LTD</t>
  </si>
  <si>
    <t>VAKRANGEE SOFTWARES LTD</t>
  </si>
  <si>
    <t>L&amp;T FINANCE HOLDINGS LTD</t>
  </si>
  <si>
    <t>GITANJALI GEMS LTD</t>
  </si>
  <si>
    <t>CITY UNION BANK LTD</t>
  </si>
  <si>
    <t>VIDEOCON INDUSTRIES LTD</t>
  </si>
  <si>
    <t>MCLEOD RUSSEL INDIA LTD</t>
  </si>
  <si>
    <t>TV18 BROADCAST LTD</t>
  </si>
  <si>
    <t>KANSAI NEROLAC PAINTS LTD</t>
  </si>
  <si>
    <t>SUPREME INDUSTRIES LTD</t>
  </si>
  <si>
    <t>CMC LTD</t>
  </si>
  <si>
    <t>HATHWAY CABLE &amp; DATACOM LTD</t>
  </si>
  <si>
    <t>BIOCON LTD</t>
  </si>
  <si>
    <t>INDRAPRASTHA GAS LTD</t>
  </si>
  <si>
    <t>AUROBINDO PHARMA LTD</t>
  </si>
  <si>
    <t>GUJARAT STATE PETRONET LTD</t>
  </si>
  <si>
    <t>THE INDIA CEMENTS LTD</t>
  </si>
  <si>
    <t>OBEROI REALTY LTD</t>
  </si>
  <si>
    <t>HEXAWARE TECHNOLOGIES LTD</t>
  </si>
  <si>
    <t>JAIPRAKASH POWER VENTURES LTD</t>
  </si>
  <si>
    <t>REDINGTON (INDIA) LTD</t>
  </si>
  <si>
    <t>IFCI LTD</t>
  </si>
  <si>
    <t>COROMANDEL INTERNATIONAL LTD</t>
  </si>
  <si>
    <t>FERTILISERS</t>
  </si>
  <si>
    <t>RAJESH EXPORTS LTD</t>
  </si>
  <si>
    <t>PANTALOON RETAIL (INDIA) LTD</t>
  </si>
  <si>
    <t>TORRENT PHARMACEUTICALS LTD</t>
  </si>
  <si>
    <t>BERGER PAINTS (I) LTD</t>
  </si>
  <si>
    <t>TUBE INVESTMENTS OF INDIA LTD</t>
  </si>
  <si>
    <t>JAIN IRRIGATION SYSTEMS LTD</t>
  </si>
  <si>
    <t>PAGE INDUSTRIES LTD</t>
  </si>
  <si>
    <t>FINANCIAL TECHNOLOGIES (INDIA) LTD</t>
  </si>
  <si>
    <t>INDIAN BANK</t>
  </si>
  <si>
    <t>GRUH FINANCE LTD</t>
  </si>
  <si>
    <t>EID PARRY INDIA LTD</t>
  </si>
  <si>
    <t>LAKSHMI MACHINE WORKS LTD</t>
  </si>
  <si>
    <t>GUJARAT PIPAVAV PORT LTD</t>
  </si>
  <si>
    <t>EDELWEISS FINANCIAL SERVICES LTD</t>
  </si>
  <si>
    <t>GUJARAT STATE FERTILIZERS &amp; CHEMICALS LTD</t>
  </si>
  <si>
    <t>JUBILANT LIFE SCIENCES LTD</t>
  </si>
  <si>
    <t>INDIABULLS REAL ESTATE LTD</t>
  </si>
  <si>
    <t>CARBORUNDUM UNIVERSAL LTD</t>
  </si>
  <si>
    <t>DENA BANK</t>
  </si>
  <si>
    <t>JINDAL SAW LTD</t>
  </si>
  <si>
    <t>INDIA INFOLINE LTD</t>
  </si>
  <si>
    <t>HOUSING DEVELOPMENT AND INFRASTRUCTURE LTD</t>
  </si>
  <si>
    <t>SUZLON ENERGY LTD</t>
  </si>
  <si>
    <t>INFOTECH ENTERPRISES LTD</t>
  </si>
  <si>
    <t>FAG BEARINGS INDIA LTD</t>
  </si>
  <si>
    <t>JAGRAN PRAKASHAN LTD</t>
  </si>
  <si>
    <t>KPIT CUMMINS INFOSYSTEMS LTD</t>
  </si>
  <si>
    <t>TATA COFFEE LTD</t>
  </si>
  <si>
    <t>S.E. INVESTMENTS LTD</t>
  </si>
  <si>
    <t>AIA ENGINEERING LTD</t>
  </si>
  <si>
    <t>PERSISTENT SYSTEMS LTD</t>
  </si>
  <si>
    <t>ARVIND LTD</t>
  </si>
  <si>
    <t>RALLIS INDIA LTD</t>
  </si>
  <si>
    <t>DEN NETWORKS LTD</t>
  </si>
  <si>
    <t>UCO BANK</t>
  </si>
  <si>
    <t>GUJARAT GAS COMPANY LTD</t>
  </si>
  <si>
    <t>ESSAR OIL LTD</t>
  </si>
  <si>
    <t>RAYMOND LTD</t>
  </si>
  <si>
    <t>VIJAYA BANK</t>
  </si>
  <si>
    <t>OPTO CIRCUITS (INDIA) LTD</t>
  </si>
  <si>
    <t>RADICO KHAITAN LTD</t>
  </si>
  <si>
    <t>ENGINEERS INDIA LTD</t>
  </si>
  <si>
    <t>3M INDIA LTD</t>
  </si>
  <si>
    <t>NATIONAL ALUMINIUM COMPANY LTD</t>
  </si>
  <si>
    <t>MANGALORE REFINERY AND PETROCHEMICALS LTD</t>
  </si>
  <si>
    <t>GUJARAT FLUOROCHEMICALS LTD</t>
  </si>
  <si>
    <t>EIH LTD</t>
  </si>
  <si>
    <t>FUTURE VENTURES INDIA LTD</t>
  </si>
  <si>
    <t>CHOLAMANDALAM INVESTMENT AND FINANCE COMPANY LTD</t>
  </si>
  <si>
    <t>ERA INFRA ENGINEERING LTD</t>
  </si>
  <si>
    <t>GODREJ PROPERTIES LTD</t>
  </si>
  <si>
    <t>GUJARAT ALKALIES AND CHEMICALS LTD</t>
  </si>
  <si>
    <t>SHOPPER'S STOP LTD</t>
  </si>
  <si>
    <t>ALSTOM T&amp;D INDIA LTD</t>
  </si>
  <si>
    <t>CHAMBAL FERTILIZERS &amp; CHEMICALS LTD</t>
  </si>
  <si>
    <t>SADBHAV ENGINEERING LTD</t>
  </si>
  <si>
    <t>PFIZER LTD</t>
  </si>
  <si>
    <t>JAYPEE INFRATECH LTD</t>
  </si>
  <si>
    <t>SINTEX INDUSTRIES LTD</t>
  </si>
  <si>
    <t>CORPORATION BANK</t>
  </si>
  <si>
    <t>DEWAN HOUSING FINANCE CORPORATION LTD</t>
  </si>
  <si>
    <t>JET AIRWAYS (INDIA) LTD</t>
  </si>
  <si>
    <t>WYETH LTD</t>
  </si>
  <si>
    <t>SHREE RENUKA SUGARS LTD</t>
  </si>
  <si>
    <t>CENTRAL BANK OF INDIA</t>
  </si>
  <si>
    <t>BLUE STAR LTD</t>
  </si>
  <si>
    <t>KEC INTERNATIONAL LTD</t>
  </si>
  <si>
    <t>NETWORK18 MEDIA &amp; INVESTMENTS LTD</t>
  </si>
  <si>
    <t>GODFREY PHILLIPS INDIA LTD</t>
  </si>
  <si>
    <t>GATEWAY DISTRIPARKS LTD</t>
  </si>
  <si>
    <t>RUCHI SOYA INDUSTRIES LTD</t>
  </si>
  <si>
    <t>UNICHEM LABORATORIES LTD</t>
  </si>
  <si>
    <t>NAVA BHARAT VENTURES LTD</t>
  </si>
  <si>
    <t>SUN PHARMA ADVANCED RESEARCH COMPANY LTD</t>
  </si>
  <si>
    <t>IL&amp;FS TRANSPORTATION NETWORKS LTD</t>
  </si>
  <si>
    <t>AMTEK AUTO LTD</t>
  </si>
  <si>
    <t>SKS MICROFINANCE LTD</t>
  </si>
  <si>
    <t>MAHINDRA LIFESPACE DEVELOPERS LTD</t>
  </si>
  <si>
    <t>GREAVES COTTON LTD</t>
  </si>
  <si>
    <t>AMTEK INDIA LTD</t>
  </si>
  <si>
    <t>FORTIS HEALTHCARE LTD</t>
  </si>
  <si>
    <t>MOIL LTD </t>
  </si>
  <si>
    <t>DEVELOPMENT CREDIT BANK LTD</t>
  </si>
  <si>
    <t>HT MEDIA LTD</t>
  </si>
  <si>
    <t>LANCO INFRATECH LTD</t>
  </si>
  <si>
    <t>STATE BANK OF BIKANER AND JAIPUR</t>
  </si>
  <si>
    <t>COX &amp; KINGS LTD</t>
  </si>
  <si>
    <t>WELSPUN CORP LTD</t>
  </si>
  <si>
    <t>THE ORISSA MINERALS DEVELOPMENT COMPANY LTD</t>
  </si>
  <si>
    <t>NEYVELI LIGNITE CORPORATION LTD</t>
  </si>
  <si>
    <t>LAKSHMI VILAS BANK LTD</t>
  </si>
  <si>
    <t>WHIRLPOOL OF INDIA LTD</t>
  </si>
  <si>
    <t>ANANT RAJ INDUSTRIES LTD</t>
  </si>
  <si>
    <t>BIRLA CORPORATION LTD</t>
  </si>
  <si>
    <t>MAHARASHTRA SEAMLESS LTD</t>
  </si>
  <si>
    <t>GUJARAT NARMADA VALLEY FERTILIZER COMPANY LTD</t>
  </si>
  <si>
    <t>JSW ISPAT STEEL LTD</t>
  </si>
  <si>
    <t>SHIPPING CORPORATION OF INDIA LTD</t>
  </si>
  <si>
    <t>ICRA LTD</t>
  </si>
  <si>
    <t>NCC LTD</t>
  </si>
  <si>
    <t>ALSTOM INDIA LTD</t>
  </si>
  <si>
    <t>SUNTECK REALTY LTD</t>
  </si>
  <si>
    <t>BASF INDIA LTD</t>
  </si>
  <si>
    <t>PVR LTD</t>
  </si>
  <si>
    <t>WABCO INDIA LTD</t>
  </si>
  <si>
    <t>KAJARIA CERAMICS LTD</t>
  </si>
  <si>
    <t>GVK POWER &amp; INFRASTRUCTURE LTD</t>
  </si>
  <si>
    <t>TATA INVESTMENT CORPORATION LTD</t>
  </si>
  <si>
    <t>MONNET ISPAT AND ENERGY LTD</t>
  </si>
  <si>
    <t>BALRAMPUR CHINI MILLS LTD</t>
  </si>
  <si>
    <t>ABG SHIPYARD LTD</t>
  </si>
  <si>
    <t>STATE BANK OF TRAVANCORE</t>
  </si>
  <si>
    <t>PENINSULA LAND LTD</t>
  </si>
  <si>
    <t>TVS MOTOR COMPANY LTD</t>
  </si>
  <si>
    <t>HIMACHAL FUTURISTIC COMMUNICATIONS LTD</t>
  </si>
  <si>
    <t>TELECOM -  EQUIPMENT &amp; ACCESSORIES</t>
  </si>
  <si>
    <t>ADVANTA INDIA LTD</t>
  </si>
  <si>
    <t>CHENNAI PETROLEUM CORPORATION LTD</t>
  </si>
  <si>
    <t>ROLTA INDIA LTD</t>
  </si>
  <si>
    <t>BAJAJ ELECTRICALS LTD</t>
  </si>
  <si>
    <t>HONEYWELL AUTOMATION INDIA LTD</t>
  </si>
  <si>
    <t>GRAPHITE INDIA LTD</t>
  </si>
  <si>
    <t>BALLARPUR INDUSTRIES LTD</t>
  </si>
  <si>
    <t>PAPER</t>
  </si>
  <si>
    <t>BAJAJ HINDUSTHAN LTD</t>
  </si>
  <si>
    <t>D B REALTY LTD</t>
  </si>
  <si>
    <t>SREI INFRASTRUCTURE FINANCE LTD</t>
  </si>
  <si>
    <t>FDC LTD</t>
  </si>
  <si>
    <t>RELIGARE ENTERPRISES LTD</t>
  </si>
  <si>
    <t>DELTA CORP LTD</t>
  </si>
  <si>
    <t>POLARIS FINANCIAL TECHNOLOGY LTD</t>
  </si>
  <si>
    <t>KALPATARU POWER TRANSMISSION LTD</t>
  </si>
  <si>
    <t>NAVNEET PUBLICATIONS INDIA LTD</t>
  </si>
  <si>
    <t>ABAN OFFSHORE LTD</t>
  </si>
  <si>
    <t>AGRO TECH FOODS LTD</t>
  </si>
  <si>
    <t>FINOLEX INDUSTRIES LTD</t>
  </si>
  <si>
    <t>HINDUSTAN COPPER LTD</t>
  </si>
  <si>
    <t>MAHANAGAR TELEPHONE NIGAM LTD</t>
  </si>
  <si>
    <t>MERCK LTD</t>
  </si>
  <si>
    <t>DEEPAK FERTILIZERS AND PETROCHEMICALS CORPORATION LTD</t>
  </si>
  <si>
    <t>PARSVNATH DEVELOPERS LTD</t>
  </si>
  <si>
    <t>PRISM CEMENT LTD</t>
  </si>
  <si>
    <t>SRF LTD</t>
  </si>
  <si>
    <t>CLARIANT CHEMICALS (INDIA) LTD</t>
  </si>
  <si>
    <t>GUJARAT NRE COKE LTD</t>
  </si>
  <si>
    <t>JSL STAINLESS LTD</t>
  </si>
  <si>
    <t>REI AGRO LTD</t>
  </si>
  <si>
    <t>ALOK INDUSTRIES LTD</t>
  </si>
  <si>
    <t>HINDUSTAN CONSTRUCTION COMPANY LTD</t>
  </si>
  <si>
    <t>PRAJ INDUSTRIES LTD</t>
  </si>
  <si>
    <t>BANNARI AMMAN SUGARS LTD</t>
  </si>
  <si>
    <t>ATUL LTD</t>
  </si>
  <si>
    <t>SUNDRAM FASTENERS LTD</t>
  </si>
  <si>
    <t>TAMIL NADU NEWSPRINT &amp; PAPERS LTD</t>
  </si>
  <si>
    <t>STERLITE TECHNOLOGIES LTD</t>
  </si>
  <si>
    <t>HCL INFOSYSTEMS LTD</t>
  </si>
  <si>
    <t>HARDWARE</t>
  </si>
  <si>
    <t>EROS INTERNATIONAL MEDIA LTD</t>
  </si>
  <si>
    <t>GEOMETRIC LTD</t>
  </si>
  <si>
    <t>TECHNO ELECTRIC &amp; ENGINEERING CO. LTD</t>
  </si>
  <si>
    <t>DHANLAXMI BANK LTD</t>
  </si>
  <si>
    <t>GUJARAT INDUSTRIES POWER COMPANY LTD</t>
  </si>
  <si>
    <t>TRIBHOVANDAS BHIMJI ZAVERI LTD</t>
  </si>
  <si>
    <t>BALMER LAWRIE &amp; COMPANY LTD</t>
  </si>
  <si>
    <t>VIP INDUSTRIES LTD</t>
  </si>
  <si>
    <t>JM FINANCIAL LTD</t>
  </si>
  <si>
    <t>INDIABULLS POWER LTD</t>
  </si>
  <si>
    <t>USHA MARTIN LTD</t>
  </si>
  <si>
    <t>JBF INDUSTRIES LTD</t>
  </si>
  <si>
    <t>ASAHI INDIA GLASS LTD</t>
  </si>
  <si>
    <t>ESCORTS LTD</t>
  </si>
  <si>
    <t>ENTERTAINMENT NETWORK (INDIA) LTD</t>
  </si>
  <si>
    <t>DCM SHRIRAM CONSOLIDATED LTD</t>
  </si>
  <si>
    <t>TATA ELXSI LTD</t>
  </si>
  <si>
    <t>FLEXITUFF INTERNATIONAL LIMITED</t>
  </si>
  <si>
    <t>FRESENIUS KABI ONCOLOGY LTD</t>
  </si>
  <si>
    <t>INNOVENTIVE INDUSTRIES LTD</t>
  </si>
  <si>
    <t>INGERSOLL RAND (INDIA) LTD</t>
  </si>
  <si>
    <t>FINOLEX CABLES LTD</t>
  </si>
  <si>
    <t>CORE EDUCATION &amp; TECHNOLOGIES LTD</t>
  </si>
  <si>
    <t>PRIME FOCUS LTD</t>
  </si>
  <si>
    <t>ZENSAR TECHNOLOGIES LTD</t>
  </si>
  <si>
    <t>UFLEX LTD</t>
  </si>
  <si>
    <t>GHCL LTD</t>
  </si>
  <si>
    <t>MANDHANA INDUSTRIES LTD</t>
  </si>
  <si>
    <t>TD POWER SYSTEMS LTD</t>
  </si>
  <si>
    <t>EDUCOMP SOLUTIONS LTD</t>
  </si>
  <si>
    <t>HERITAGE FOODS (INDIA) LTD</t>
  </si>
  <si>
    <t>KESORAM INDUSTRIES LTD</t>
  </si>
  <si>
    <t>VESUVIUS INDIA LTD</t>
  </si>
  <si>
    <t>OMAXE LTD</t>
  </si>
  <si>
    <t>HINDUSTAN OIL EXPLORATION COMPANY LTD</t>
  </si>
  <si>
    <t>HEG LTD</t>
  </si>
  <si>
    <t>BEML LTD</t>
  </si>
  <si>
    <t>AARTI INDUSTRIES LTD</t>
  </si>
  <si>
    <t>FEDERAL-MOGUL GOETZE (INDIA) LTD.</t>
  </si>
  <si>
    <t>JB CHEMICALS &amp; PHARMACEUTICALS LTD</t>
  </si>
  <si>
    <t>MONSANTO INDIA LTD</t>
  </si>
  <si>
    <t>TREE HOUSE EDUCATION &amp; ACCESSORIES LTD</t>
  </si>
  <si>
    <t>DIVERSIFIED CONSUMER SERVICES</t>
  </si>
  <si>
    <t>ELDER PHARMACEUTICALS LTD</t>
  </si>
  <si>
    <t>BRIGADE ENTERPRISES LTD</t>
  </si>
  <si>
    <t>UTTAM GALVA STEELS LTD</t>
  </si>
  <si>
    <t>ORCHID CHEMICALS &amp; PHARMACEUTICALS LTD</t>
  </si>
  <si>
    <t>BGR ENERGY SYSTEMS LTD</t>
  </si>
  <si>
    <t>PRAKASH INDUSTRIES LTD</t>
  </si>
  <si>
    <t>SHANTHI GEARS LTD</t>
  </si>
  <si>
    <t>RELIANCE INDUSTRIAL INFRASTRUCTURE LTD</t>
  </si>
  <si>
    <t>NOIDA TOLL BRIDGE COMPANY LTD</t>
  </si>
  <si>
    <t>SIMPLEX INFRASTRUCTURES LTD</t>
  </si>
  <si>
    <t>CENTURY PLYBOARDS (INDIA) LTD</t>
  </si>
  <si>
    <t>BOC INDIA LTD</t>
  </si>
  <si>
    <t>SWARAJ ENGINES LTD</t>
  </si>
  <si>
    <t>J.KUMAR INFRAPROJECTS LTD</t>
  </si>
  <si>
    <t>JAI CORP LTD</t>
  </si>
  <si>
    <t>KSK ENERGY VENTURES LTD</t>
  </si>
  <si>
    <t>HSIL LTD</t>
  </si>
  <si>
    <t>KSB PUMPS LTD</t>
  </si>
  <si>
    <t>CAPITAL FIRST LIMITED</t>
  </si>
  <si>
    <t>HOTEL LEELA VENTURE LTD</t>
  </si>
  <si>
    <t>MANGALORE CHEMICALS &amp; FERTILIZERS LTD</t>
  </si>
  <si>
    <t>ELECTROSTEEL CASTINGS LTD</t>
  </si>
  <si>
    <t>BOMBAY RAYON FASHIONS LTD</t>
  </si>
  <si>
    <t>NIIT LTD</t>
  </si>
  <si>
    <t>SUPREME PETROCHEM LTD</t>
  </si>
  <si>
    <t>JK TYRE &amp; INDUSTRIES LTD</t>
  </si>
  <si>
    <t>WELSPUN INDIA LTD</t>
  </si>
  <si>
    <t>BF UTILITIES LTD</t>
  </si>
  <si>
    <t>DISHMAN PHARMACEUTICALS AND CHEMICALS LTD</t>
  </si>
  <si>
    <t>MOTILAL OSWAL FINANCIAL SERVICES LTD</t>
  </si>
  <si>
    <t>GAMMON INFRASTRUCTURE PROJECTS LTD</t>
  </si>
  <si>
    <t>RAMCO INDUSTRIES LTD</t>
  </si>
  <si>
    <t>TATA SPONGE IRON LTD</t>
  </si>
  <si>
    <t>VENKY'S (INDIA) LTD</t>
  </si>
  <si>
    <t>ALLCARGO LOGISTICS LTD</t>
  </si>
  <si>
    <t>BOMBAY BURMAH TRADING CORPORATION LTD</t>
  </si>
  <si>
    <t>HUBTOWN LTD</t>
  </si>
  <si>
    <t>ESSEL PROPACK LTD</t>
  </si>
  <si>
    <t>JINDAL SOUTH WEST HOLDINGS LTD</t>
  </si>
  <si>
    <t>KCP LTD</t>
  </si>
  <si>
    <t>PURAVANKARA PROJECTS LTD</t>
  </si>
  <si>
    <t>MERCATOR LTD</t>
  </si>
  <si>
    <t>ANSAL PROPERTIES &amp; INFRASTRUCTURE LTD</t>
  </si>
  <si>
    <t>FIRSTSOURCE SOLUTIONS LTD</t>
  </si>
  <si>
    <t>GAMMON INDIA LTD</t>
  </si>
  <si>
    <t>WEST COAST PAPER MILLS LTD</t>
  </si>
  <si>
    <t>MAN INFRACONSTRUCTION LTD</t>
  </si>
  <si>
    <t>OSWAL CHEMICALS &amp; FERTILIZERS LTD</t>
  </si>
  <si>
    <t>KARUTURI GLOBAL LTD</t>
  </si>
  <si>
    <t>MASTEK LTD</t>
  </si>
  <si>
    <t>SHASUN PHARMACEUTICALS LTD</t>
  </si>
  <si>
    <t>INDIAN METALS &amp; FERRO ALLOYS LTD</t>
  </si>
  <si>
    <t>ESAB INDIA LTD</t>
  </si>
  <si>
    <t>PATEL ENGINEERING LTD</t>
  </si>
  <si>
    <t>SHRENUJ &amp; COMPANY LTD</t>
  </si>
  <si>
    <t>GEOJIT BNP PARIBAS FINANCIAL SERVICES LTD</t>
  </si>
  <si>
    <t>JYOTI STRUCTURES LTD</t>
  </si>
  <si>
    <t>ASTRAZENECA PHARMA INDIA LTD</t>
  </si>
  <si>
    <t>DYNAMATIC TECHNOLOGIES LTD</t>
  </si>
  <si>
    <t>CAN FIN HOMES LTD</t>
  </si>
  <si>
    <t>INDIA GLYCOLS LTD</t>
  </si>
  <si>
    <t>JINDAL POLY FILMS LTD</t>
  </si>
  <si>
    <t>ORBIT CORPORATION LTD</t>
  </si>
  <si>
    <t>GTL INFRASTRUCTURE LTD</t>
  </si>
  <si>
    <t>CENTURY ENKA LTD</t>
  </si>
  <si>
    <t>DCW LTD</t>
  </si>
  <si>
    <t>RASHTRIYA CHEMICALS AND FERTILIZERS LTD</t>
  </si>
  <si>
    <t>GATI LTD</t>
  </si>
  <si>
    <t>INDRAPRASTHA MEDICAL CORPORATION LTD</t>
  </si>
  <si>
    <t>ZODIAC CLOTHING COMPANY LTD</t>
  </si>
  <si>
    <t>SONATA SOFTWARE LTD</t>
  </si>
  <si>
    <t>THOMAS COOK  (INDIA)  LTD</t>
  </si>
  <si>
    <t>SUPREME INFRASTRUCTURE INDIA LTD</t>
  </si>
  <si>
    <t>LOVABLE LINGERIE LTD</t>
  </si>
  <si>
    <t>S. KUMARS NATIONWIDE LTD</t>
  </si>
  <si>
    <t>UNITED BREWERIES (HOLDINGS) LTD</t>
  </si>
  <si>
    <t>HIMATSINGKA SEIDE LTD</t>
  </si>
  <si>
    <t>AUTOMOTIVE AXLES LTD</t>
  </si>
  <si>
    <t>APTECH LTD</t>
  </si>
  <si>
    <t>GREAT OFFSHORE LTD</t>
  </si>
  <si>
    <t>INDIABULLS SECURITIES LTD</t>
  </si>
  <si>
    <t>DREDGING CORPORATION OF INDIA LTD</t>
  </si>
  <si>
    <t>ENGINEERING SERVICES</t>
  </si>
  <si>
    <t>SHREE ASHTAVINAYAK CINE VISION LTD</t>
  </si>
  <si>
    <t>GABRIEL INDIA LTD</t>
  </si>
  <si>
    <t>THE TINPLATE COMPANY OF INDIA LTD</t>
  </si>
  <si>
    <t>IL&amp;FS ENGINEERING AND CONSTRUCTION COMPANY LTD</t>
  </si>
  <si>
    <t>PSL LTD</t>
  </si>
  <si>
    <t>K S OILS LTD</t>
  </si>
  <si>
    <t>AANJANEYA LIFECARE LIMITED</t>
  </si>
  <si>
    <t>RAMKY INFRASTRUCTURE LTD</t>
  </si>
  <si>
    <t>VARUN SHIPPING COMPANY LTD</t>
  </si>
  <si>
    <t>SUJANA TOWER LTD</t>
  </si>
  <si>
    <t>KEMROCK INDUSTRIES AND EXPORTS LTD</t>
  </si>
  <si>
    <t>ARSHIYA INTERNATIONAL LTD</t>
  </si>
  <si>
    <t>AUTOLINE INDUSTRIES LTD</t>
  </si>
  <si>
    <t>ONELIFE CAPITAL ADVISORS LIMITED</t>
  </si>
  <si>
    <t>TULIP TELECOM LTD</t>
  </si>
  <si>
    <t>Goldman Sachs CNX 500 Fund (GS CNX 500)</t>
  </si>
</sst>
</file>

<file path=xl/styles.xml><?xml version="1.0" encoding="utf-8"?>
<styleSheet xmlns="http://schemas.openxmlformats.org/spreadsheetml/2006/main">
  <numFmts count="15">
    <numFmt numFmtId="43" formatCode="_(* #,##0.00_);_(* \(#,##0.00\);_(* &quot;-&quot;??_);_(@_)"/>
    <numFmt numFmtId="164" formatCode="_ * #,##0_)_£_ ;_ * \(#,##0\)_£_ ;_ * &quot;-&quot;??_)_£_ ;_ @_ "/>
    <numFmt numFmtId="165" formatCode="_(* #,##0_);_(* \(#,##0\);_(* &quot;-&quot;??_);_(@_)"/>
    <numFmt numFmtId="166" formatCode="_(* #,##0.0000_);_(* \(#,##0.0000\);_(* &quot;-&quot;??_);_(@_)"/>
    <numFmt numFmtId="167" formatCode="_(* #,##0.000000_);_(* \(#,##0.000000\);_(* &quot;-&quot;??_);_(@_)"/>
    <numFmt numFmtId="168" formatCode="_(* #,##0.0000000_);_(* \(#,##0.0000000\);_(* &quot;-&quot;??_);_(@_)"/>
    <numFmt numFmtId="169" formatCode="_-* #,##0_-;\-* #,##0_-;_-* &quot;-&quot;??_-;_-@_-"/>
    <numFmt numFmtId="170" formatCode="#,##0;\(#,##0\)"/>
    <numFmt numFmtId="171" formatCode="_-* #,##0.00_-;\-* #,##0.00_-;_-* &quot;-&quot;??_-;_-@_-"/>
    <numFmt numFmtId="172" formatCode="\^"/>
    <numFmt numFmtId="173" formatCode="#,##0.00;\(#,##0.00\)"/>
    <numFmt numFmtId="174" formatCode="#0.000000;\(#0.000000\)"/>
    <numFmt numFmtId="175" formatCode="#,##0.0000_);[Red]\(#,##0.0000\)"/>
    <numFmt numFmtId="176" formatCode="dd\-mmm\-yyyy"/>
    <numFmt numFmtId="177" formatCode="#,##0.0000000000000"/>
  </numFmts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9"/>
      <name val="Cambria"/>
      <family val="1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20"/>
      <color indexed="8"/>
      <name val="Trebuchet MS"/>
      <family val="2"/>
    </font>
    <font>
      <b/>
      <sz val="18"/>
      <color indexed="8"/>
      <name val="Trebuchet MS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72"/>
      <name val="Trebuchet MS"/>
      <family val="2"/>
    </font>
    <font>
      <b/>
      <sz val="10"/>
      <color indexed="63"/>
      <name val="Trebuchet MS"/>
      <family val="2"/>
    </font>
    <font>
      <sz val="10"/>
      <color indexed="63"/>
      <name val="Trebuchet MS"/>
      <family val="2"/>
    </font>
    <font>
      <sz val="10"/>
      <color indexed="72"/>
      <name val="Trebuchet MS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32">
    <xf numFmtId="0" fontId="0" fillId="0" borderId="0"/>
    <xf numFmtId="0" fontId="4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0" borderId="38"/>
    <xf numFmtId="0" fontId="27" fillId="0" borderId="38"/>
    <xf numFmtId="0" fontId="27" fillId="0" borderId="38"/>
    <xf numFmtId="43" fontId="4" fillId="0" borderId="0" applyFont="0" applyFill="0" applyBorder="0" applyAlignment="0" applyProtection="0"/>
    <xf numFmtId="0" fontId="27" fillId="0" borderId="38"/>
    <xf numFmtId="0" fontId="27" fillId="0" borderId="38"/>
    <xf numFmtId="0" fontId="27" fillId="0" borderId="38"/>
    <xf numFmtId="0" fontId="4" fillId="0" borderId="0"/>
    <xf numFmtId="0" fontId="4" fillId="0" borderId="0"/>
    <xf numFmtId="0" fontId="20" fillId="0" borderId="0" applyNumberFormat="0" applyFont="0" applyFill="0" applyBorder="0" applyProtection="0"/>
    <xf numFmtId="0" fontId="28" fillId="0" borderId="0"/>
    <xf numFmtId="0" fontId="28" fillId="2" borderId="38">
      <alignment wrapText="1"/>
    </xf>
    <xf numFmtId="0" fontId="28" fillId="0" borderId="38"/>
    <xf numFmtId="0" fontId="27" fillId="0" borderId="38"/>
    <xf numFmtId="0" fontId="27" fillId="0" borderId="38"/>
    <xf numFmtId="0" fontId="29" fillId="0" borderId="38"/>
    <xf numFmtId="0" fontId="30" fillId="0" borderId="38"/>
    <xf numFmtId="0" fontId="27" fillId="0" borderId="38"/>
    <xf numFmtId="0" fontId="27" fillId="0" borderId="38"/>
    <xf numFmtId="176" fontId="27" fillId="0" borderId="38"/>
    <xf numFmtId="0" fontId="27" fillId="0" borderId="38"/>
  </cellStyleXfs>
  <cellXfs count="328">
    <xf numFmtId="0" fontId="0" fillId="0" borderId="0" xfId="0"/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/>
    <xf numFmtId="4" fontId="0" fillId="0" borderId="0" xfId="0" applyNumberFormat="1" applyBorder="1"/>
    <xf numFmtId="43" fontId="6" fillId="0" borderId="0" xfId="2" applyFont="1" applyFill="1" applyBorder="1" applyAlignment="1" applyProtection="1">
      <alignment horizontal="right"/>
      <protection locked="0"/>
    </xf>
    <xf numFmtId="43" fontId="0" fillId="0" borderId="0" xfId="0" applyNumberFormat="1" applyBorder="1"/>
    <xf numFmtId="166" fontId="6" fillId="0" borderId="0" xfId="2" applyNumberFormat="1" applyFont="1" applyFill="1" applyBorder="1" applyAlignment="1"/>
    <xf numFmtId="166" fontId="8" fillId="0" borderId="0" xfId="2" quotePrefix="1" applyNumberFormat="1" applyFont="1" applyFill="1" applyBorder="1" applyAlignment="1"/>
    <xf numFmtId="43" fontId="6" fillId="0" borderId="0" xfId="2" applyFont="1" applyFill="1" applyBorder="1" applyAlignment="1">
      <alignment horizontal="right"/>
    </xf>
    <xf numFmtId="0" fontId="7" fillId="0" borderId="0" xfId="5" applyFont="1" applyFill="1" applyBorder="1"/>
    <xf numFmtId="0" fontId="6" fillId="0" borderId="0" xfId="5" applyFont="1" applyFill="1" applyBorder="1" applyProtection="1">
      <protection locked="0"/>
    </xf>
    <xf numFmtId="0" fontId="6" fillId="0" borderId="0" xfId="5" applyFont="1" applyFill="1" applyBorder="1"/>
    <xf numFmtId="167" fontId="6" fillId="0" borderId="0" xfId="2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66" fontId="6" fillId="0" borderId="0" xfId="2" applyNumberFormat="1" applyFont="1" applyBorder="1" applyAlignment="1">
      <alignment horizontal="right"/>
    </xf>
    <xf numFmtId="166" fontId="6" fillId="0" borderId="0" xfId="2" applyNumberFormat="1" applyFont="1" applyBorder="1"/>
    <xf numFmtId="168" fontId="6" fillId="0" borderId="0" xfId="2" applyNumberFormat="1" applyFont="1" applyBorder="1"/>
    <xf numFmtId="0" fontId="6" fillId="0" borderId="6" xfId="0" applyFont="1" applyBorder="1"/>
    <xf numFmtId="164" fontId="5" fillId="0" borderId="7" xfId="2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43" fontId="6" fillId="0" borderId="6" xfId="2" applyFont="1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10" fontId="0" fillId="0" borderId="10" xfId="0" applyNumberFormat="1" applyBorder="1"/>
    <xf numFmtId="10" fontId="6" fillId="0" borderId="10" xfId="0" applyNumberFormat="1" applyFont="1" applyBorder="1"/>
    <xf numFmtId="0" fontId="6" fillId="0" borderId="9" xfId="0" applyFont="1" applyFill="1" applyBorder="1"/>
    <xf numFmtId="10" fontId="5" fillId="0" borderId="10" xfId="0" applyNumberFormat="1" applyFont="1" applyFill="1" applyBorder="1"/>
    <xf numFmtId="39" fontId="0" fillId="0" borderId="10" xfId="0" applyNumberFormat="1" applyBorder="1"/>
    <xf numFmtId="43" fontId="0" fillId="0" borderId="10" xfId="2" applyFont="1" applyBorder="1"/>
    <xf numFmtId="0" fontId="6" fillId="0" borderId="12" xfId="0" applyFont="1" applyFill="1" applyBorder="1"/>
    <xf numFmtId="10" fontId="5" fillId="0" borderId="11" xfId="2" applyNumberFormat="1" applyFont="1" applyFill="1" applyBorder="1"/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/>
    <xf numFmtId="0" fontId="0" fillId="0" borderId="13" xfId="0" applyBorder="1"/>
    <xf numFmtId="0" fontId="6" fillId="0" borderId="14" xfId="0" applyFont="1" applyFill="1" applyBorder="1"/>
    <xf numFmtId="0" fontId="6" fillId="0" borderId="13" xfId="0" applyFont="1" applyBorder="1"/>
    <xf numFmtId="0" fontId="5" fillId="0" borderId="13" xfId="0" applyFont="1" applyBorder="1"/>
    <xf numFmtId="0" fontId="5" fillId="0" borderId="13" xfId="0" applyFont="1" applyFill="1" applyBorder="1"/>
    <xf numFmtId="0" fontId="5" fillId="0" borderId="14" xfId="0" applyFont="1" applyFill="1" applyBorder="1"/>
    <xf numFmtId="165" fontId="6" fillId="0" borderId="13" xfId="0" applyNumberFormat="1" applyFont="1" applyBorder="1"/>
    <xf numFmtId="39" fontId="0" fillId="0" borderId="13" xfId="0" applyNumberFormat="1" applyBorder="1"/>
    <xf numFmtId="43" fontId="6" fillId="0" borderId="13" xfId="2" applyFont="1" applyBorder="1"/>
    <xf numFmtId="43" fontId="5" fillId="0" borderId="13" xfId="2" applyFont="1" applyFill="1" applyBorder="1"/>
    <xf numFmtId="43" fontId="6" fillId="0" borderId="13" xfId="2" applyFont="1" applyFill="1" applyBorder="1"/>
    <xf numFmtId="43" fontId="5" fillId="0" borderId="14" xfId="2" applyFont="1" applyFill="1" applyBorder="1"/>
    <xf numFmtId="0" fontId="5" fillId="0" borderId="7" xfId="0" applyFont="1" applyFill="1" applyBorder="1" applyAlignment="1">
      <alignment horizontal="center" vertical="top" wrapText="1"/>
    </xf>
    <xf numFmtId="39" fontId="5" fillId="0" borderId="7" xfId="2" applyNumberFormat="1" applyFont="1" applyFill="1" applyBorder="1" applyAlignment="1">
      <alignment horizontal="center" vertical="top" wrapText="1"/>
    </xf>
    <xf numFmtId="10" fontId="5" fillId="0" borderId="15" xfId="6" applyNumberFormat="1" applyFont="1" applyFill="1" applyBorder="1" applyAlignment="1">
      <alignment horizontal="center" vertical="top" wrapText="1"/>
    </xf>
    <xf numFmtId="0" fontId="6" fillId="0" borderId="7" xfId="0" applyFont="1" applyFill="1" applyBorder="1"/>
    <xf numFmtId="0" fontId="5" fillId="0" borderId="7" xfId="0" applyFont="1" applyFill="1" applyBorder="1"/>
    <xf numFmtId="43" fontId="5" fillId="0" borderId="7" xfId="2" applyFont="1" applyFill="1" applyBorder="1"/>
    <xf numFmtId="10" fontId="5" fillId="0" borderId="15" xfId="0" applyNumberFormat="1" applyFont="1" applyFill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7" xfId="0" applyFont="1" applyBorder="1"/>
    <xf numFmtId="43" fontId="3" fillId="0" borderId="15" xfId="2" applyFont="1" applyBorder="1"/>
    <xf numFmtId="0" fontId="3" fillId="0" borderId="13" xfId="0" applyFont="1" applyBorder="1" applyAlignment="1">
      <alignment horizontal="center"/>
    </xf>
    <xf numFmtId="0" fontId="7" fillId="0" borderId="6" xfId="0" applyFont="1" applyFill="1" applyBorder="1" applyAlignment="1"/>
    <xf numFmtId="0" fontId="0" fillId="0" borderId="16" xfId="0" applyBorder="1"/>
    <xf numFmtId="0" fontId="6" fillId="0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0" fontId="5" fillId="0" borderId="15" xfId="2" applyNumberFormat="1" applyFont="1" applyFill="1" applyBorder="1"/>
    <xf numFmtId="0" fontId="3" fillId="0" borderId="7" xfId="0" applyFont="1" applyBorder="1" applyAlignment="1">
      <alignment horizontal="center"/>
    </xf>
    <xf numFmtId="0" fontId="5" fillId="0" borderId="7" xfId="0" applyFont="1" applyBorder="1"/>
    <xf numFmtId="43" fontId="6" fillId="0" borderId="7" xfId="2" applyFont="1" applyBorder="1"/>
    <xf numFmtId="10" fontId="6" fillId="0" borderId="15" xfId="0" applyNumberFormat="1" applyFont="1" applyBorder="1"/>
    <xf numFmtId="0" fontId="6" fillId="0" borderId="8" xfId="0" applyFont="1" applyFill="1" applyBorder="1"/>
    <xf numFmtId="43" fontId="0" fillId="0" borderId="15" xfId="2" applyFont="1" applyBorder="1"/>
    <xf numFmtId="43" fontId="0" fillId="0" borderId="7" xfId="2" applyFont="1" applyBorder="1"/>
    <xf numFmtId="0" fontId="5" fillId="0" borderId="16" xfId="0" applyFont="1" applyBorder="1"/>
    <xf numFmtId="39" fontId="0" fillId="0" borderId="16" xfId="0" applyNumberFormat="1" applyBorder="1"/>
    <xf numFmtId="0" fontId="10" fillId="0" borderId="7" xfId="0" applyFont="1" applyBorder="1" applyAlignment="1">
      <alignment wrapText="1"/>
    </xf>
    <xf numFmtId="10" fontId="0" fillId="0" borderId="15" xfId="0" applyNumberFormat="1" applyFill="1" applyBorder="1"/>
    <xf numFmtId="43" fontId="6" fillId="0" borderId="7" xfId="2" applyFont="1" applyFill="1" applyBorder="1"/>
    <xf numFmtId="10" fontId="6" fillId="0" borderId="15" xfId="0" applyNumberFormat="1" applyFont="1" applyFill="1" applyBorder="1"/>
    <xf numFmtId="0" fontId="12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3" xfId="0" applyFill="1" applyBorder="1"/>
    <xf numFmtId="39" fontId="0" fillId="0" borderId="10" xfId="0" applyNumberFormat="1" applyFill="1" applyBorder="1"/>
    <xf numFmtId="0" fontId="0" fillId="0" borderId="7" xfId="0" applyFill="1" applyBorder="1"/>
    <xf numFmtId="43" fontId="8" fillId="0" borderId="6" xfId="2" applyFont="1" applyFill="1" applyBorder="1" applyAlignment="1">
      <alignment horizontal="right"/>
    </xf>
    <xf numFmtId="14" fontId="11" fillId="0" borderId="9" xfId="0" applyNumberFormat="1" applyFont="1" applyFill="1" applyBorder="1"/>
    <xf numFmtId="166" fontId="6" fillId="0" borderId="6" xfId="2" applyNumberFormat="1" applyFont="1" applyBorder="1"/>
    <xf numFmtId="164" fontId="5" fillId="0" borderId="8" xfId="2" applyNumberFormat="1" applyFont="1" applyFill="1" applyBorder="1" applyAlignment="1">
      <alignment horizontal="center" vertical="top" wrapText="1"/>
    </xf>
    <xf numFmtId="0" fontId="0" fillId="0" borderId="9" xfId="0" applyFill="1" applyBorder="1"/>
    <xf numFmtId="0" fontId="0" fillId="0" borderId="8" xfId="0" applyFill="1" applyBorder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0" fontId="5" fillId="0" borderId="7" xfId="2" applyNumberFormat="1" applyFont="1" applyFill="1" applyBorder="1"/>
    <xf numFmtId="0" fontId="3" fillId="0" borderId="13" xfId="0" applyFont="1" applyBorder="1"/>
    <xf numFmtId="0" fontId="3" fillId="0" borderId="8" xfId="0" applyFont="1" applyBorder="1"/>
    <xf numFmtId="10" fontId="6" fillId="0" borderId="10" xfId="0" applyNumberFormat="1" applyFont="1" applyFill="1" applyBorder="1"/>
    <xf numFmtId="165" fontId="6" fillId="0" borderId="13" xfId="0" applyNumberFormat="1" applyFont="1" applyFill="1" applyBorder="1"/>
    <xf numFmtId="10" fontId="0" fillId="0" borderId="10" xfId="0" applyNumberFormat="1" applyFill="1" applyBorder="1"/>
    <xf numFmtId="10" fontId="6" fillId="0" borderId="7" xfId="0" applyNumberFormat="1" applyFont="1" applyFill="1" applyBorder="1"/>
    <xf numFmtId="4" fontId="0" fillId="0" borderId="0" xfId="0" applyNumberFormat="1"/>
    <xf numFmtId="10" fontId="6" fillId="0" borderId="7" xfId="6" applyNumberFormat="1" applyFont="1" applyBorder="1"/>
    <xf numFmtId="43" fontId="0" fillId="0" borderId="0" xfId="2" applyFont="1"/>
    <xf numFmtId="43" fontId="0" fillId="0" borderId="0" xfId="0" applyNumberFormat="1"/>
    <xf numFmtId="4" fontId="6" fillId="0" borderId="13" xfId="2" applyNumberFormat="1" applyFont="1" applyBorder="1"/>
    <xf numFmtId="4" fontId="5" fillId="0" borderId="7" xfId="2" applyNumberFormat="1" applyFont="1" applyFill="1" applyBorder="1"/>
    <xf numFmtId="4" fontId="5" fillId="0" borderId="14" xfId="2" applyNumberFormat="1" applyFont="1" applyFill="1" applyBorder="1"/>
    <xf numFmtId="4" fontId="6" fillId="0" borderId="7" xfId="2" applyNumberFormat="1" applyFont="1" applyBorder="1"/>
    <xf numFmtId="4" fontId="5" fillId="0" borderId="13" xfId="2" applyNumberFormat="1" applyFont="1" applyFill="1" applyBorder="1"/>
    <xf numFmtId="4" fontId="6" fillId="0" borderId="13" xfId="2" applyNumberFormat="1" applyFont="1" applyFill="1" applyBorder="1"/>
    <xf numFmtId="4" fontId="0" fillId="0" borderId="13" xfId="0" applyNumberFormat="1" applyFill="1" applyBorder="1"/>
    <xf numFmtId="4" fontId="6" fillId="0" borderId="7" xfId="2" applyNumberFormat="1" applyFont="1" applyFill="1" applyBorder="1"/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0" fontId="6" fillId="0" borderId="15" xfId="6" applyNumberFormat="1" applyFont="1" applyFill="1" applyBorder="1"/>
    <xf numFmtId="165" fontId="6" fillId="0" borderId="9" xfId="0" applyNumberFormat="1" applyFont="1" applyBorder="1"/>
    <xf numFmtId="167" fontId="6" fillId="0" borderId="0" xfId="2" applyNumberFormat="1" applyFont="1" applyFill="1" applyBorder="1"/>
    <xf numFmtId="168" fontId="6" fillId="0" borderId="0" xfId="2" applyNumberFormat="1" applyFont="1" applyFill="1" applyBorder="1"/>
    <xf numFmtId="43" fontId="6" fillId="0" borderId="0" xfId="2" applyNumberFormat="1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13" fillId="0" borderId="17" xfId="0" applyFont="1" applyFill="1" applyBorder="1"/>
    <xf numFmtId="4" fontId="13" fillId="0" borderId="17" xfId="0" applyNumberFormat="1" applyFont="1" applyFill="1" applyBorder="1"/>
    <xf numFmtId="43" fontId="13" fillId="0" borderId="17" xfId="3" applyFont="1" applyFill="1" applyBorder="1"/>
    <xf numFmtId="0" fontId="13" fillId="0" borderId="18" xfId="0" applyFont="1" applyFill="1" applyBorder="1"/>
    <xf numFmtId="0" fontId="13" fillId="0" borderId="19" xfId="0" applyFont="1" applyFill="1" applyBorder="1"/>
    <xf numFmtId="0" fontId="13" fillId="0" borderId="20" xfId="0" applyFont="1" applyFill="1" applyBorder="1"/>
    <xf numFmtId="0" fontId="13" fillId="0" borderId="1" xfId="0" applyFont="1" applyFill="1" applyBorder="1"/>
    <xf numFmtId="0" fontId="13" fillId="0" borderId="0" xfId="0" applyFont="1" applyFill="1" applyBorder="1"/>
    <xf numFmtId="0" fontId="13" fillId="0" borderId="2" xfId="0" applyFont="1" applyFill="1" applyBorder="1"/>
    <xf numFmtId="0" fontId="0" fillId="0" borderId="0" xfId="0" applyFill="1" applyBorder="1"/>
    <xf numFmtId="4" fontId="17" fillId="0" borderId="0" xfId="0" applyNumberFormat="1" applyFont="1" applyFill="1"/>
    <xf numFmtId="0" fontId="13" fillId="0" borderId="3" xfId="0" applyFont="1" applyFill="1" applyBorder="1"/>
    <xf numFmtId="0" fontId="13" fillId="0" borderId="4" xfId="0" applyFont="1" applyFill="1" applyBorder="1"/>
    <xf numFmtId="0" fontId="13" fillId="0" borderId="5" xfId="0" applyFont="1" applyFill="1" applyBorder="1"/>
    <xf numFmtId="4" fontId="0" fillId="0" borderId="0" xfId="0" applyNumberFormat="1" applyFill="1"/>
    <xf numFmtId="0" fontId="13" fillId="0" borderId="17" xfId="0" applyFont="1" applyFill="1" applyBorder="1" applyAlignment="1">
      <alignment wrapText="1"/>
    </xf>
    <xf numFmtId="4" fontId="13" fillId="0" borderId="19" xfId="0" applyNumberFormat="1" applyFont="1" applyFill="1" applyBorder="1"/>
    <xf numFmtId="4" fontId="13" fillId="0" borderId="20" xfId="0" applyNumberFormat="1" applyFont="1" applyFill="1" applyBorder="1"/>
    <xf numFmtId="0" fontId="13" fillId="0" borderId="21" xfId="0" applyFont="1" applyFill="1" applyBorder="1"/>
    <xf numFmtId="0" fontId="3" fillId="0" borderId="0" xfId="0" applyFont="1" applyFill="1"/>
    <xf numFmtId="0" fontId="13" fillId="0" borderId="17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 applyBorder="1" applyAlignment="1">
      <alignment horizontal="left" vertical="top" wrapText="1"/>
    </xf>
    <xf numFmtId="4" fontId="0" fillId="0" borderId="0" xfId="0" applyNumberFormat="1" applyFont="1" applyFill="1"/>
    <xf numFmtId="0" fontId="6" fillId="0" borderId="13" xfId="0" applyNumberFormat="1" applyFont="1" applyFill="1" applyBorder="1"/>
    <xf numFmtId="165" fontId="6" fillId="0" borderId="9" xfId="0" applyNumberFormat="1" applyFont="1" applyFill="1" applyBorder="1"/>
    <xf numFmtId="0" fontId="3" fillId="0" borderId="7" xfId="0" applyFont="1" applyFill="1" applyBorder="1"/>
    <xf numFmtId="0" fontId="3" fillId="0" borderId="9" xfId="0" applyFont="1" applyFill="1" applyBorder="1"/>
    <xf numFmtId="39" fontId="0" fillId="0" borderId="7" xfId="0" applyNumberFormat="1" applyFill="1" applyBorder="1"/>
    <xf numFmtId="4" fontId="0" fillId="0" borderId="7" xfId="0" applyNumberFormat="1" applyFill="1" applyBorder="1"/>
    <xf numFmtId="0" fontId="0" fillId="0" borderId="24" xfId="0" applyBorder="1"/>
    <xf numFmtId="0" fontId="0" fillId="0" borderId="25" xfId="0" applyBorder="1"/>
    <xf numFmtId="0" fontId="5" fillId="0" borderId="25" xfId="0" applyFont="1" applyBorder="1"/>
    <xf numFmtId="0" fontId="7" fillId="0" borderId="25" xfId="0" applyFont="1" applyFill="1" applyBorder="1"/>
    <xf numFmtId="0" fontId="0" fillId="0" borderId="26" xfId="0" applyBorder="1"/>
    <xf numFmtId="164" fontId="5" fillId="0" borderId="7" xfId="9" applyNumberFormat="1" applyFont="1" applyFill="1" applyBorder="1" applyAlignment="1">
      <alignment horizontal="center" vertical="top" wrapText="1"/>
    </xf>
    <xf numFmtId="164" fontId="5" fillId="0" borderId="8" xfId="9" applyNumberFormat="1" applyFont="1" applyFill="1" applyBorder="1" applyAlignment="1">
      <alignment horizontal="center" vertical="top" wrapText="1"/>
    </xf>
    <xf numFmtId="39" fontId="5" fillId="0" borderId="7" xfId="9" applyNumberFormat="1" applyFont="1" applyFill="1" applyBorder="1" applyAlignment="1">
      <alignment horizontal="center" vertical="top" wrapText="1"/>
    </xf>
    <xf numFmtId="10" fontId="5" fillId="0" borderId="15" xfId="10" applyNumberFormat="1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center"/>
    </xf>
    <xf numFmtId="0" fontId="5" fillId="0" borderId="0" xfId="0" applyFont="1" applyFill="1" applyBorder="1"/>
    <xf numFmtId="0" fontId="23" fillId="0" borderId="30" xfId="0" applyFont="1" applyFill="1" applyBorder="1" applyAlignment="1">
      <alignment vertical="center"/>
    </xf>
    <xf numFmtId="169" fontId="22" fillId="0" borderId="31" xfId="9" applyNumberFormat="1" applyFont="1" applyFill="1" applyBorder="1" applyAlignment="1">
      <alignment horizontal="center" vertical="center"/>
    </xf>
    <xf numFmtId="43" fontId="22" fillId="0" borderId="30" xfId="9" applyNumberFormat="1" applyFont="1" applyFill="1" applyBorder="1" applyAlignment="1">
      <alignment vertical="center" wrapText="1"/>
    </xf>
    <xf numFmtId="10" fontId="22" fillId="0" borderId="32" xfId="10" applyNumberFormat="1" applyFont="1" applyFill="1" applyBorder="1" applyAlignment="1">
      <alignment horizontal="center" vertical="center" wrapText="1"/>
    </xf>
    <xf numFmtId="165" fontId="0" fillId="0" borderId="0" xfId="0" applyNumberFormat="1"/>
    <xf numFmtId="10" fontId="0" fillId="0" borderId="0" xfId="7" applyNumberFormat="1" applyFont="1"/>
    <xf numFmtId="10" fontId="0" fillId="0" borderId="0" xfId="0" applyNumberFormat="1"/>
    <xf numFmtId="0" fontId="23" fillId="0" borderId="30" xfId="0" applyFont="1" applyFill="1" applyBorder="1" applyAlignment="1">
      <alignment horizontal="center"/>
    </xf>
    <xf numFmtId="169" fontId="23" fillId="0" borderId="31" xfId="9" applyNumberFormat="1" applyFont="1" applyFill="1" applyBorder="1" applyAlignment="1">
      <alignment horizontal="right" vertical="center" wrapText="1"/>
    </xf>
    <xf numFmtId="43" fontId="23" fillId="0" borderId="30" xfId="9" applyNumberFormat="1" applyFont="1" applyFill="1" applyBorder="1" applyAlignment="1">
      <alignment vertical="center" wrapText="1"/>
    </xf>
    <xf numFmtId="10" fontId="23" fillId="0" borderId="32" xfId="10" applyNumberFormat="1" applyFont="1" applyFill="1" applyBorder="1" applyAlignment="1">
      <alignment horizontal="right" vertical="center" wrapText="1"/>
    </xf>
    <xf numFmtId="0" fontId="22" fillId="0" borderId="30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4" fillId="0" borderId="30" xfId="0" applyFont="1" applyFill="1" applyBorder="1" applyAlignment="1">
      <alignment horizontal="center" vertical="top" wrapText="1"/>
    </xf>
    <xf numFmtId="0" fontId="24" fillId="0" borderId="30" xfId="0" applyFont="1" applyFill="1" applyBorder="1" applyAlignment="1">
      <alignment horizontal="left" vertical="top" wrapText="1"/>
    </xf>
    <xf numFmtId="0" fontId="24" fillId="0" borderId="31" xfId="0" applyFont="1" applyFill="1" applyBorder="1" applyAlignment="1">
      <alignment horizontal="left" vertical="top" wrapText="1"/>
    </xf>
    <xf numFmtId="170" fontId="24" fillId="0" borderId="31" xfId="0" applyNumberFormat="1" applyFont="1" applyFill="1" applyBorder="1" applyAlignment="1">
      <alignment horizontal="right" vertical="top" wrapText="1"/>
    </xf>
    <xf numFmtId="171" fontId="6" fillId="0" borderId="13" xfId="9" applyNumberFormat="1" applyFont="1" applyFill="1" applyBorder="1"/>
    <xf numFmtId="10" fontId="24" fillId="0" borderId="32" xfId="0" applyNumberFormat="1" applyFont="1" applyFill="1" applyBorder="1" applyAlignment="1">
      <alignment horizontal="right" vertical="top" wrapText="1"/>
    </xf>
    <xf numFmtId="0" fontId="24" fillId="0" borderId="33" xfId="0" applyFont="1" applyFill="1" applyBorder="1" applyAlignment="1">
      <alignment horizontal="left" vertical="top" wrapText="1"/>
    </xf>
    <xf numFmtId="170" fontId="24" fillId="0" borderId="33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170" fontId="24" fillId="0" borderId="0" xfId="0" applyNumberFormat="1" applyFont="1" applyFill="1" applyBorder="1" applyAlignment="1">
      <alignment horizontal="right" vertical="top" wrapText="1"/>
    </xf>
    <xf numFmtId="0" fontId="24" fillId="0" borderId="13" xfId="0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left" vertical="top" wrapText="1" indent="4"/>
    </xf>
    <xf numFmtId="0" fontId="5" fillId="0" borderId="0" xfId="0" applyFont="1" applyFill="1" applyBorder="1" applyAlignment="1">
      <alignment horizontal="left" vertical="top" wrapText="1"/>
    </xf>
    <xf numFmtId="10" fontId="24" fillId="0" borderId="10" xfId="0" applyNumberFormat="1" applyFont="1" applyFill="1" applyBorder="1" applyAlignment="1">
      <alignment horizontal="right" vertical="top" wrapText="1"/>
    </xf>
    <xf numFmtId="0" fontId="23" fillId="0" borderId="7" xfId="0" applyFont="1" applyFill="1" applyBorder="1" applyAlignment="1">
      <alignment horizontal="center"/>
    </xf>
    <xf numFmtId="0" fontId="22" fillId="0" borderId="7" xfId="0" applyFont="1" applyFill="1" applyBorder="1" applyAlignment="1">
      <alignment vertical="center"/>
    </xf>
    <xf numFmtId="169" fontId="22" fillId="0" borderId="34" xfId="9" applyNumberFormat="1" applyFont="1" applyFill="1" applyBorder="1" applyAlignment="1">
      <alignment horizontal="center" vertical="center"/>
    </xf>
    <xf numFmtId="171" fontId="5" fillId="0" borderId="7" xfId="9" applyNumberFormat="1" applyFont="1" applyFill="1" applyBorder="1"/>
    <xf numFmtId="10" fontId="22" fillId="0" borderId="15" xfId="9" applyNumberFormat="1" applyFont="1" applyFill="1" applyBorder="1" applyAlignment="1">
      <alignment vertical="center" wrapText="1"/>
    </xf>
    <xf numFmtId="0" fontId="24" fillId="0" borderId="27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left" vertical="top" wrapText="1"/>
    </xf>
    <xf numFmtId="170" fontId="24" fillId="0" borderId="28" xfId="0" applyNumberFormat="1" applyFont="1" applyFill="1" applyBorder="1" applyAlignment="1">
      <alignment horizontal="right" vertical="top" wrapText="1"/>
    </xf>
    <xf numFmtId="173" fontId="24" fillId="0" borderId="27" xfId="0" applyNumberFormat="1" applyFont="1" applyFill="1" applyBorder="1" applyAlignment="1">
      <alignment horizontal="right" vertical="top" wrapText="1"/>
    </xf>
    <xf numFmtId="10" fontId="24" fillId="0" borderId="29" xfId="0" applyNumberFormat="1" applyFont="1" applyFill="1" applyBorder="1" applyAlignment="1">
      <alignment horizontal="right" vertical="top" wrapText="1"/>
    </xf>
    <xf numFmtId="0" fontId="22" fillId="0" borderId="30" xfId="0" quotePrefix="1" applyFont="1" applyFill="1" applyBorder="1" applyAlignment="1">
      <alignment horizontal="center"/>
    </xf>
    <xf numFmtId="0" fontId="22" fillId="0" borderId="27" xfId="0" quotePrefix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top" wrapText="1"/>
    </xf>
    <xf numFmtId="170" fontId="24" fillId="0" borderId="35" xfId="0" applyNumberFormat="1" applyFont="1" applyFill="1" applyBorder="1" applyAlignment="1">
      <alignment horizontal="right" vertical="top" wrapText="1"/>
    </xf>
    <xf numFmtId="171" fontId="6" fillId="0" borderId="36" xfId="9" applyNumberFormat="1" applyFont="1" applyFill="1" applyBorder="1"/>
    <xf numFmtId="171" fontId="6" fillId="0" borderId="37" xfId="9" applyNumberFormat="1" applyFont="1" applyFill="1" applyBorder="1"/>
    <xf numFmtId="169" fontId="22" fillId="0" borderId="8" xfId="9" applyNumberFormat="1" applyFont="1" applyFill="1" applyBorder="1" applyAlignment="1">
      <alignment horizontal="center" vertical="center"/>
    </xf>
    <xf numFmtId="43" fontId="22" fillId="0" borderId="7" xfId="9" applyNumberFormat="1" applyFont="1" applyFill="1" applyBorder="1" applyAlignment="1">
      <alignment vertical="center" wrapText="1"/>
    </xf>
    <xf numFmtId="43" fontId="22" fillId="0" borderId="15" xfId="9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169" fontId="22" fillId="0" borderId="0" xfId="9" applyNumberFormat="1" applyFont="1" applyFill="1" applyBorder="1" applyAlignment="1">
      <alignment horizontal="center" vertical="center"/>
    </xf>
    <xf numFmtId="43" fontId="22" fillId="0" borderId="13" xfId="9" applyNumberFormat="1" applyFont="1" applyFill="1" applyBorder="1" applyAlignment="1">
      <alignment vertical="center" wrapText="1"/>
    </xf>
    <xf numFmtId="43" fontId="22" fillId="0" borderId="10" xfId="9" applyNumberFormat="1" applyFont="1" applyFill="1" applyBorder="1" applyAlignment="1">
      <alignment vertical="center" wrapText="1"/>
    </xf>
    <xf numFmtId="170" fontId="24" fillId="0" borderId="9" xfId="0" applyNumberFormat="1" applyFont="1" applyFill="1" applyBorder="1" applyAlignment="1">
      <alignment horizontal="right" vertical="top" wrapText="1"/>
    </xf>
    <xf numFmtId="171" fontId="6" fillId="0" borderId="10" xfId="9" applyNumberFormat="1" applyFont="1" applyFill="1" applyBorder="1"/>
    <xf numFmtId="0" fontId="24" fillId="0" borderId="7" xfId="0" applyFont="1" applyFill="1" applyBorder="1" applyAlignment="1">
      <alignment horizontal="center" vertical="top" wrapText="1"/>
    </xf>
    <xf numFmtId="170" fontId="24" fillId="0" borderId="8" xfId="0" applyNumberFormat="1" applyFont="1" applyFill="1" applyBorder="1" applyAlignment="1">
      <alignment horizontal="right" vertical="top" wrapText="1"/>
    </xf>
    <xf numFmtId="171" fontId="6" fillId="0" borderId="7" xfId="9" applyNumberFormat="1" applyFont="1" applyFill="1" applyBorder="1"/>
    <xf numFmtId="171" fontId="6" fillId="0" borderId="15" xfId="9" applyNumberFormat="1" applyFont="1" applyFill="1" applyBorder="1"/>
    <xf numFmtId="0" fontId="23" fillId="0" borderId="30" xfId="0" applyFont="1" applyFill="1" applyBorder="1" applyAlignment="1">
      <alignment horizontal="center" vertical="center"/>
    </xf>
    <xf numFmtId="10" fontId="22" fillId="0" borderId="32" xfId="10" applyNumberFormat="1" applyFont="1" applyFill="1" applyBorder="1" applyAlignment="1">
      <alignment horizontal="right"/>
    </xf>
    <xf numFmtId="0" fontId="22" fillId="0" borderId="7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left" vertical="top" wrapText="1"/>
    </xf>
    <xf numFmtId="10" fontId="21" fillId="0" borderId="15" xfId="0" applyNumberFormat="1" applyFont="1" applyFill="1" applyBorder="1" applyAlignment="1">
      <alignment horizontal="right" vertical="top" wrapText="1"/>
    </xf>
    <xf numFmtId="43" fontId="0" fillId="0" borderId="0" xfId="0" applyNumberFormat="1" applyFill="1"/>
    <xf numFmtId="0" fontId="22" fillId="0" borderId="13" xfId="0" applyFont="1" applyFill="1" applyBorder="1" applyAlignment="1">
      <alignment horizontal="center"/>
    </xf>
    <xf numFmtId="173" fontId="21" fillId="0" borderId="13" xfId="0" applyNumberFormat="1" applyFont="1" applyFill="1" applyBorder="1" applyAlignment="1">
      <alignment horizontal="right" vertical="top" wrapText="1"/>
    </xf>
    <xf numFmtId="174" fontId="21" fillId="0" borderId="10" xfId="0" applyNumberFormat="1" applyFont="1" applyFill="1" applyBorder="1" applyAlignment="1">
      <alignment horizontal="right" vertical="top" wrapText="1"/>
    </xf>
    <xf numFmtId="0" fontId="24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173" fontId="21" fillId="0" borderId="7" xfId="0" applyNumberFormat="1" applyFont="1" applyFill="1" applyBorder="1" applyAlignment="1">
      <alignment horizontal="right" vertical="top" wrapText="1"/>
    </xf>
    <xf numFmtId="173" fontId="0" fillId="0" borderId="0" xfId="0" applyNumberFormat="1" applyFill="1"/>
    <xf numFmtId="0" fontId="4" fillId="0" borderId="9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10" xfId="0" applyFont="1" applyFill="1" applyBorder="1"/>
    <xf numFmtId="43" fontId="0" fillId="0" borderId="0" xfId="3" applyFont="1" applyFill="1"/>
    <xf numFmtId="0" fontId="25" fillId="0" borderId="9" xfId="0" applyFont="1" applyFill="1" applyBorder="1" applyAlignment="1"/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4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6" fillId="0" borderId="9" xfId="0" applyFont="1" applyFill="1" applyBorder="1" applyAlignment="1"/>
    <xf numFmtId="43" fontId="6" fillId="0" borderId="0" xfId="9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right"/>
    </xf>
    <xf numFmtId="175" fontId="26" fillId="0" borderId="0" xfId="0" applyNumberFormat="1" applyFont="1" applyFill="1" applyBorder="1" applyAlignment="1">
      <alignment horizontal="center"/>
    </xf>
    <xf numFmtId="166" fontId="6" fillId="0" borderId="0" xfId="9" applyNumberFormat="1" applyFont="1" applyFill="1" applyBorder="1" applyAlignment="1"/>
    <xf numFmtId="10" fontId="26" fillId="0" borderId="0" xfId="0" applyNumberFormat="1" applyFont="1" applyFill="1" applyBorder="1" applyAlignment="1">
      <alignment horizontal="right"/>
    </xf>
    <xf numFmtId="43" fontId="6" fillId="0" borderId="0" xfId="9" applyNumberFormat="1" applyFont="1" applyFill="1" applyBorder="1" applyAlignment="1"/>
    <xf numFmtId="0" fontId="0" fillId="0" borderId="10" xfId="0" applyFill="1" applyBorder="1"/>
    <xf numFmtId="0" fontId="0" fillId="0" borderId="12" xfId="0" applyFill="1" applyBorder="1"/>
    <xf numFmtId="0" fontId="0" fillId="0" borderId="6" xfId="0" applyFill="1" applyBorder="1"/>
    <xf numFmtId="0" fontId="0" fillId="0" borderId="11" xfId="0" applyFill="1" applyBorder="1"/>
    <xf numFmtId="10" fontId="0" fillId="0" borderId="0" xfId="6" applyNumberFormat="1" applyFont="1" applyFill="1"/>
    <xf numFmtId="10" fontId="0" fillId="0" borderId="0" xfId="0" applyNumberFormat="1" applyFill="1"/>
    <xf numFmtId="177" fontId="0" fillId="0" borderId="0" xfId="0" applyNumberFormat="1"/>
    <xf numFmtId="171" fontId="0" fillId="0" borderId="0" xfId="0" applyNumberFormat="1"/>
    <xf numFmtId="172" fontId="24" fillId="0" borderId="32" xfId="0" applyNumberFormat="1" applyFont="1" applyFill="1" applyBorder="1" applyAlignment="1">
      <alignment horizontal="right" vertical="top" wrapText="1" indent="1"/>
    </xf>
    <xf numFmtId="43" fontId="24" fillId="0" borderId="32" xfId="2" applyFont="1" applyFill="1" applyBorder="1" applyAlignment="1">
      <alignment horizontal="right" vertical="top" wrapText="1" indent="2"/>
    </xf>
    <xf numFmtId="0" fontId="8" fillId="0" borderId="0" xfId="0" applyFont="1" applyFill="1" applyBorder="1" applyAlignment="1"/>
    <xf numFmtId="0" fontId="24" fillId="0" borderId="24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5" fillId="0" borderId="25" xfId="0" applyFont="1" applyFill="1" applyBorder="1" applyAlignment="1"/>
    <xf numFmtId="0" fontId="5" fillId="0" borderId="25" xfId="0" applyFont="1" applyFill="1" applyBorder="1" applyAlignment="1">
      <alignment horizontal="left" vertical="top" wrapText="1"/>
    </xf>
    <xf numFmtId="173" fontId="21" fillId="0" borderId="25" xfId="0" applyNumberFormat="1" applyFont="1" applyFill="1" applyBorder="1" applyAlignment="1">
      <alignment horizontal="right" vertical="top" wrapText="1"/>
    </xf>
    <xf numFmtId="10" fontId="21" fillId="0" borderId="26" xfId="0" applyNumberFormat="1" applyFont="1" applyFill="1" applyBorder="1" applyAlignment="1">
      <alignment horizontal="right" vertical="top" wrapText="1"/>
    </xf>
    <xf numFmtId="164" fontId="5" fillId="0" borderId="7" xfId="3" applyNumberFormat="1" applyFont="1" applyFill="1" applyBorder="1" applyAlignment="1">
      <alignment horizontal="center" vertical="top" wrapText="1"/>
    </xf>
    <xf numFmtId="164" fontId="5" fillId="0" borderId="8" xfId="3" applyNumberFormat="1" applyFont="1" applyFill="1" applyBorder="1" applyAlignment="1">
      <alignment horizontal="center" vertical="top" wrapText="1"/>
    </xf>
    <xf numFmtId="39" fontId="5" fillId="0" borderId="7" xfId="3" applyNumberFormat="1" applyFont="1" applyFill="1" applyBorder="1" applyAlignment="1">
      <alignment horizontal="center" vertical="top" wrapText="1"/>
    </xf>
    <xf numFmtId="10" fontId="5" fillId="0" borderId="15" xfId="7" applyNumberFormat="1" applyFont="1" applyFill="1" applyBorder="1" applyAlignment="1">
      <alignment horizontal="center" vertical="top" wrapText="1"/>
    </xf>
    <xf numFmtId="4" fontId="6" fillId="0" borderId="13" xfId="3" applyNumberFormat="1" applyFont="1" applyBorder="1"/>
    <xf numFmtId="43" fontId="5" fillId="0" borderId="13" xfId="3" applyFont="1" applyFill="1" applyBorder="1"/>
    <xf numFmtId="4" fontId="6" fillId="0" borderId="13" xfId="3" applyNumberFormat="1" applyFont="1" applyFill="1" applyBorder="1"/>
    <xf numFmtId="4" fontId="5" fillId="0" borderId="7" xfId="3" applyNumberFormat="1" applyFont="1" applyFill="1" applyBorder="1"/>
    <xf numFmtId="4" fontId="0" fillId="0" borderId="0" xfId="7" applyNumberFormat="1" applyFont="1"/>
    <xf numFmtId="43" fontId="6" fillId="0" borderId="13" xfId="3" applyFont="1" applyFill="1" applyBorder="1"/>
    <xf numFmtId="43" fontId="0" fillId="0" borderId="10" xfId="3" applyFont="1" applyBorder="1"/>
    <xf numFmtId="43" fontId="5" fillId="0" borderId="7" xfId="3" applyFont="1" applyFill="1" applyBorder="1"/>
    <xf numFmtId="43" fontId="3" fillId="0" borderId="15" xfId="3" applyFont="1" applyBorder="1"/>
    <xf numFmtId="43" fontId="3" fillId="0" borderId="10" xfId="3" applyFont="1" applyBorder="1"/>
    <xf numFmtId="10" fontId="1" fillId="0" borderId="10" xfId="7" applyNumberFormat="1" applyFont="1" applyBorder="1"/>
    <xf numFmtId="10" fontId="3" fillId="0" borderId="15" xfId="7" applyNumberFormat="1" applyFont="1" applyBorder="1"/>
    <xf numFmtId="4" fontId="6" fillId="0" borderId="7" xfId="3" applyNumberFormat="1" applyFont="1" applyFill="1" applyBorder="1"/>
    <xf numFmtId="4" fontId="5" fillId="0" borderId="13" xfId="3" applyNumberFormat="1" applyFont="1" applyFill="1" applyBorder="1"/>
    <xf numFmtId="10" fontId="5" fillId="0" borderId="15" xfId="3" applyNumberFormat="1" applyFont="1" applyFill="1" applyBorder="1"/>
    <xf numFmtId="43" fontId="6" fillId="0" borderId="0" xfId="3" applyFont="1" applyFill="1" applyBorder="1" applyAlignment="1" applyProtection="1">
      <alignment horizontal="right"/>
      <protection locked="0"/>
    </xf>
    <xf numFmtId="166" fontId="6" fillId="0" borderId="0" xfId="3" applyNumberFormat="1" applyFont="1" applyFill="1" applyBorder="1" applyAlignment="1">
      <alignment horizontal="center"/>
    </xf>
    <xf numFmtId="43" fontId="6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/>
    <xf numFmtId="43" fontId="6" fillId="0" borderId="0" xfId="3" applyNumberFormat="1" applyFont="1" applyFill="1" applyBorder="1" applyAlignment="1"/>
    <xf numFmtId="43" fontId="6" fillId="0" borderId="0" xfId="3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/>
    <xf numFmtId="0" fontId="13" fillId="0" borderId="17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</cellXfs>
  <cellStyles count="32">
    <cellStyle name="_x000a_386grabber=m" xfId="1"/>
    <cellStyle name="ADDITIONAL_MARGIN" xfId="11"/>
    <cellStyle name="BUFFER_USED" xfId="12"/>
    <cellStyle name="COMBINED_COMMODITY" xfId="13"/>
    <cellStyle name="Comma" xfId="2" builtinId="3"/>
    <cellStyle name="Comma 2" xfId="3"/>
    <cellStyle name="Comma 3" xfId="4"/>
    <cellStyle name="Comma 4" xfId="14"/>
    <cellStyle name="Comma 5" xfId="9"/>
    <cellStyle name="EXASSMARG" xfId="15"/>
    <cellStyle name="EXCH_CODE" xfId="16"/>
    <cellStyle name="EXPOSURE_CURRENT" xfId="17"/>
    <cellStyle name="Normal" xfId="0" builtinId="0"/>
    <cellStyle name="Normal 2" xfId="18"/>
    <cellStyle name="Normal 3" xfId="19"/>
    <cellStyle name="Normal 4" xfId="20"/>
    <cellStyle name="Normal 5" xfId="21"/>
    <cellStyle name="Normal_VALUATION November 01" xfId="5"/>
    <cellStyle name="NormalH" xfId="22"/>
    <cellStyle name="NullValue" xfId="23"/>
    <cellStyle name="PARTICIPANT_CODE" xfId="24"/>
    <cellStyle name="Percent" xfId="6" builtinId="5"/>
    <cellStyle name="Percent 2" xfId="7"/>
    <cellStyle name="Percent 3" xfId="8"/>
    <cellStyle name="Percent 4" xfId="10"/>
    <cellStyle name="PREMIUM_CURRENT" xfId="25"/>
    <cellStyle name="RH1" xfId="26"/>
    <cellStyle name="RH2" xfId="27"/>
    <cellStyle name="RHN" xfId="28"/>
    <cellStyle name="SPAN_CURRENT" xfId="29"/>
    <cellStyle name="TRADE_DATE" xfId="30"/>
    <cellStyle name="UNDERLYING_SYMBOL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152400</xdr:rowOff>
    </xdr:from>
    <xdr:to>
      <xdr:col>3</xdr:col>
      <xdr:colOff>276225</xdr:colOff>
      <xdr:row>6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152400"/>
          <a:ext cx="723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O18"/>
  <sheetViews>
    <sheetView zoomScaleNormal="100" workbookViewId="0">
      <selection activeCell="B16" sqref="B16:O16"/>
    </sheetView>
  </sheetViews>
  <sheetFormatPr defaultRowHeight="15"/>
  <cols>
    <col min="1" max="1" width="2.42578125" style="95" customWidth="1"/>
    <col min="2" max="16384" width="9.140625" style="95"/>
  </cols>
  <sheetData>
    <row r="10" spans="2:15" ht="27.75">
      <c r="B10" s="310" t="s">
        <v>260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</row>
    <row r="11" spans="2:15" ht="9.75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</row>
    <row r="12" spans="2:15">
      <c r="B12" s="311" t="s">
        <v>261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</row>
    <row r="13" spans="2:15">
      <c r="B13" s="312" t="s">
        <v>582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</row>
    <row r="14" spans="2:15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2:15"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</row>
    <row r="16" spans="2:15">
      <c r="B16" s="312" t="s">
        <v>262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</row>
    <row r="17" spans="2:15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2:15" ht="23.25">
      <c r="B18" s="309" t="s">
        <v>540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</row>
  </sheetData>
  <mergeCells count="6">
    <mergeCell ref="B18:O18"/>
    <mergeCell ref="B10:O10"/>
    <mergeCell ref="B12:O12"/>
    <mergeCell ref="B13:O13"/>
    <mergeCell ref="B15:O15"/>
    <mergeCell ref="B16:O16"/>
  </mergeCells>
  <phoneticPr fontId="16" type="noConversion"/>
  <pageMargins left="0.7" right="0.7" top="0.75" bottom="0.75" header="0.3" footer="0.3"/>
  <pageSetup scale="6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51"/>
  <sheetViews>
    <sheetView zoomScale="85" zoomScaleNormal="85" workbookViewId="0">
      <selection activeCell="B1" sqref="B1:H1"/>
    </sheetView>
  </sheetViews>
  <sheetFormatPr defaultRowHeight="15"/>
  <cols>
    <col min="1" max="1" width="7" customWidth="1"/>
    <col min="2" max="2" width="7.140625" bestFit="1" customWidth="1"/>
    <col min="4" max="4" width="85.5703125" bestFit="1" customWidth="1"/>
    <col min="5" max="5" width="9.42578125" customWidth="1"/>
    <col min="6" max="6" width="10.28515625" bestFit="1" customWidth="1"/>
    <col min="7" max="7" width="11.85546875" customWidth="1"/>
    <col min="8" max="8" width="8.85546875" bestFit="1" customWidth="1"/>
  </cols>
  <sheetData>
    <row r="1" spans="2:9" ht="18.75" customHeight="1">
      <c r="B1" s="313" t="s">
        <v>541</v>
      </c>
      <c r="C1" s="313"/>
      <c r="D1" s="313"/>
      <c r="E1" s="313"/>
      <c r="F1" s="313"/>
      <c r="G1" s="313"/>
      <c r="H1" s="313"/>
    </row>
    <row r="2" spans="2:9" ht="19.5" thickBot="1">
      <c r="B2" s="313" t="s">
        <v>240</v>
      </c>
      <c r="C2" s="313"/>
      <c r="D2" s="313"/>
      <c r="E2" s="313"/>
      <c r="F2" s="313"/>
      <c r="G2" s="313"/>
      <c r="H2" s="313"/>
    </row>
    <row r="3" spans="2:9" ht="45.75" thickBot="1">
      <c r="B3" s="53" t="s">
        <v>55</v>
      </c>
      <c r="C3" s="53" t="s">
        <v>56</v>
      </c>
      <c r="D3" s="21" t="s">
        <v>57</v>
      </c>
      <c r="E3" s="21" t="s">
        <v>257</v>
      </c>
      <c r="F3" s="21" t="s">
        <v>58</v>
      </c>
      <c r="G3" s="54" t="s">
        <v>120</v>
      </c>
      <c r="H3" s="55" t="s">
        <v>59</v>
      </c>
    </row>
    <row r="4" spans="2:9" ht="16.5" thickBot="1">
      <c r="B4" s="83" t="s">
        <v>123</v>
      </c>
      <c r="C4" s="61"/>
      <c r="D4" s="71" t="s">
        <v>464</v>
      </c>
      <c r="E4" s="61"/>
      <c r="F4" s="61"/>
      <c r="G4" s="76">
        <v>0</v>
      </c>
      <c r="H4" s="75">
        <v>0</v>
      </c>
    </row>
    <row r="5" spans="2:9" ht="16.5" thickBot="1">
      <c r="B5" s="61"/>
      <c r="C5" s="61"/>
      <c r="D5" s="57" t="s">
        <v>460</v>
      </c>
      <c r="E5" s="61"/>
      <c r="F5" s="61"/>
      <c r="G5" s="76">
        <v>0</v>
      </c>
      <c r="H5" s="75">
        <v>0</v>
      </c>
    </row>
    <row r="6" spans="2:9" ht="15.75">
      <c r="B6" s="41"/>
      <c r="C6" s="41"/>
      <c r="D6" s="45"/>
      <c r="E6" s="41"/>
      <c r="F6" s="41"/>
      <c r="G6" s="48"/>
      <c r="H6" s="30"/>
    </row>
    <row r="7" spans="2:9" ht="16.5" thickBot="1">
      <c r="B7" s="84" t="s">
        <v>124</v>
      </c>
      <c r="C7" s="41"/>
      <c r="D7" s="45" t="s">
        <v>583</v>
      </c>
      <c r="E7" s="41"/>
      <c r="F7" s="41"/>
      <c r="G7" s="51">
        <v>0</v>
      </c>
      <c r="H7" s="35">
        <v>0</v>
      </c>
    </row>
    <row r="8" spans="2:9" ht="16.5" thickBot="1">
      <c r="B8" s="60"/>
      <c r="C8" s="61"/>
      <c r="D8" s="57" t="s">
        <v>460</v>
      </c>
      <c r="E8" s="62"/>
      <c r="F8" s="62"/>
      <c r="G8" s="58">
        <v>0</v>
      </c>
      <c r="H8" s="63">
        <v>0</v>
      </c>
    </row>
    <row r="9" spans="2:9" ht="15.75" thickBot="1">
      <c r="B9" s="41"/>
      <c r="C9" s="41"/>
      <c r="D9" s="41"/>
      <c r="E9" s="41"/>
      <c r="F9" s="41"/>
      <c r="G9" s="48"/>
      <c r="H9" s="30"/>
    </row>
    <row r="10" spans="2:9" ht="16.5" thickBot="1">
      <c r="B10" s="83" t="s">
        <v>252</v>
      </c>
      <c r="C10" s="61"/>
      <c r="D10" s="79" t="s">
        <v>185</v>
      </c>
      <c r="E10" s="61"/>
      <c r="F10" s="61"/>
      <c r="G10" s="160">
        <v>594.83984199999998</v>
      </c>
      <c r="H10" s="80">
        <v>0.98696032775638487</v>
      </c>
      <c r="I10" s="105"/>
    </row>
    <row r="11" spans="2:9" ht="16.5" thickBot="1">
      <c r="B11" s="56"/>
      <c r="C11" s="56"/>
      <c r="D11" s="57" t="s">
        <v>460</v>
      </c>
      <c r="E11" s="56"/>
      <c r="F11" s="56"/>
      <c r="G11" s="58">
        <v>594.83984199999998</v>
      </c>
      <c r="H11" s="59">
        <v>0.98696032775638487</v>
      </c>
    </row>
    <row r="12" spans="2:9" ht="15.75" thickBot="1">
      <c r="B12" s="86"/>
      <c r="C12" s="86"/>
      <c r="D12" s="86"/>
      <c r="E12" s="86"/>
      <c r="F12" s="86"/>
      <c r="G12" s="86"/>
      <c r="H12" s="87"/>
    </row>
    <row r="13" spans="2:9" ht="16.5" thickBot="1">
      <c r="B13" s="83" t="s">
        <v>253</v>
      </c>
      <c r="C13" s="61"/>
      <c r="D13" s="71" t="s">
        <v>461</v>
      </c>
      <c r="E13" s="88"/>
      <c r="F13" s="88"/>
      <c r="G13" s="81">
        <v>7.8589952999999468</v>
      </c>
      <c r="H13" s="119">
        <v>1.3039672243615174E-2</v>
      </c>
    </row>
    <row r="14" spans="2:9" ht="16.5" thickBot="1">
      <c r="B14" s="40"/>
      <c r="C14" s="40"/>
      <c r="D14" s="45" t="s">
        <v>460</v>
      </c>
      <c r="E14" s="40"/>
      <c r="F14" s="40"/>
      <c r="G14" s="50">
        <v>7.8589952999999468</v>
      </c>
      <c r="H14" s="33">
        <v>1.3039672243615174E-2</v>
      </c>
    </row>
    <row r="15" spans="2:9" ht="16.5" thickBot="1">
      <c r="B15" s="56"/>
      <c r="C15" s="56"/>
      <c r="D15" s="57" t="s">
        <v>462</v>
      </c>
      <c r="E15" s="56"/>
      <c r="F15" s="56"/>
      <c r="G15" s="58">
        <v>602.69883729999992</v>
      </c>
      <c r="H15" s="69">
        <v>1</v>
      </c>
    </row>
    <row r="16" spans="2:9">
      <c r="B16" s="24"/>
      <c r="C16" s="1"/>
      <c r="D16" s="5"/>
      <c r="E16" s="4"/>
      <c r="F16" s="4"/>
      <c r="G16" s="1"/>
      <c r="H16" s="25"/>
    </row>
    <row r="17" spans="2:8">
      <c r="B17" s="24"/>
      <c r="C17" s="1"/>
      <c r="D17" s="12" t="s">
        <v>111</v>
      </c>
      <c r="E17" s="5"/>
      <c r="F17" s="5"/>
      <c r="G17" s="1"/>
      <c r="H17" s="25"/>
    </row>
    <row r="18" spans="2:8" ht="15.75">
      <c r="B18" s="24"/>
      <c r="C18" s="1"/>
      <c r="D18" s="3" t="s">
        <v>112</v>
      </c>
      <c r="E18" s="5"/>
      <c r="F18" s="17" t="s">
        <v>113</v>
      </c>
      <c r="G18" s="1"/>
      <c r="H18" s="25"/>
    </row>
    <row r="19" spans="2:8" ht="15.75">
      <c r="B19" s="24"/>
      <c r="C19" s="1"/>
      <c r="D19" s="3" t="s">
        <v>114</v>
      </c>
      <c r="E19" s="5"/>
      <c r="F19" s="17" t="s">
        <v>113</v>
      </c>
      <c r="G19" s="1"/>
      <c r="H19" s="25"/>
    </row>
    <row r="20" spans="2:8" ht="15.75">
      <c r="B20" s="24"/>
      <c r="C20" s="1"/>
      <c r="D20" s="3" t="s">
        <v>450</v>
      </c>
      <c r="E20" s="5"/>
      <c r="F20" s="18"/>
      <c r="G20" s="1"/>
      <c r="H20" s="25"/>
    </row>
    <row r="21" spans="2:8" ht="15.75">
      <c r="B21" s="24"/>
      <c r="C21" s="1"/>
      <c r="D21" s="3" t="s">
        <v>574</v>
      </c>
      <c r="E21" s="5"/>
      <c r="F21" s="9">
        <v>11.852255</v>
      </c>
      <c r="G21" s="1"/>
      <c r="H21" s="25"/>
    </row>
    <row r="22" spans="2:8" ht="15.75">
      <c r="B22" s="24"/>
      <c r="C22" s="1"/>
      <c r="D22" s="3" t="s">
        <v>575</v>
      </c>
      <c r="E22" s="5"/>
      <c r="F22" s="9">
        <v>10.000000999999999</v>
      </c>
      <c r="G22" s="1"/>
      <c r="H22" s="25"/>
    </row>
    <row r="23" spans="2:8" ht="15.75">
      <c r="B23" s="24"/>
      <c r="C23" s="1"/>
      <c r="D23" s="3" t="s">
        <v>576</v>
      </c>
      <c r="E23" s="5"/>
      <c r="F23" s="9">
        <v>10.011212</v>
      </c>
      <c r="G23" s="1"/>
      <c r="H23" s="25"/>
    </row>
    <row r="24" spans="2:8" ht="15.75">
      <c r="B24" s="24"/>
      <c r="C24" s="1"/>
      <c r="D24" s="3" t="s">
        <v>577</v>
      </c>
      <c r="E24" s="5"/>
      <c r="F24" s="9">
        <v>11.852283</v>
      </c>
      <c r="G24" s="1"/>
      <c r="H24" s="25"/>
    </row>
    <row r="25" spans="2:8" ht="15.75">
      <c r="B25" s="24"/>
      <c r="C25" s="1"/>
      <c r="D25" s="3" t="s">
        <v>578</v>
      </c>
      <c r="E25" s="5"/>
      <c r="F25" s="9">
        <v>10</v>
      </c>
      <c r="G25" s="1"/>
      <c r="H25" s="25"/>
    </row>
    <row r="26" spans="2:8" ht="15.75">
      <c r="B26" s="24"/>
      <c r="C26" s="1"/>
      <c r="D26" s="3" t="s">
        <v>579</v>
      </c>
      <c r="E26" s="5"/>
      <c r="F26" s="9">
        <v>10.011203</v>
      </c>
      <c r="G26" s="1"/>
      <c r="H26" s="25"/>
    </row>
    <row r="27" spans="2:8" ht="15.75">
      <c r="B27" s="24"/>
      <c r="C27" s="1"/>
      <c r="D27" s="3" t="s">
        <v>569</v>
      </c>
      <c r="E27" s="5"/>
      <c r="F27" s="18"/>
      <c r="G27" s="1"/>
      <c r="H27" s="25"/>
    </row>
    <row r="28" spans="2:8" ht="15.75">
      <c r="B28" s="24"/>
      <c r="C28" s="1"/>
      <c r="D28" s="3" t="s">
        <v>574</v>
      </c>
      <c r="E28" s="5"/>
      <c r="F28" s="18">
        <v>11.915571999999999</v>
      </c>
      <c r="G28" s="1"/>
      <c r="H28" s="25"/>
    </row>
    <row r="29" spans="2:8" ht="15.75">
      <c r="B29" s="24"/>
      <c r="C29" s="1"/>
      <c r="D29" s="3" t="s">
        <v>575</v>
      </c>
      <c r="E29" s="5"/>
      <c r="F29" s="18">
        <v>9.9999570000000002</v>
      </c>
      <c r="G29" s="1"/>
      <c r="H29" s="25"/>
    </row>
    <row r="30" spans="2:8" ht="15.75">
      <c r="B30" s="24"/>
      <c r="C30" s="1"/>
      <c r="D30" s="3" t="s">
        <v>576</v>
      </c>
      <c r="E30" s="5"/>
      <c r="F30" s="18">
        <v>10.000044000000001</v>
      </c>
      <c r="G30" s="1"/>
      <c r="H30" s="25"/>
    </row>
    <row r="31" spans="2:8" ht="15.75">
      <c r="B31" s="24"/>
      <c r="C31" s="1"/>
      <c r="D31" s="3" t="s">
        <v>577</v>
      </c>
      <c r="E31" s="5"/>
      <c r="F31" s="18">
        <v>11.920348000000001</v>
      </c>
      <c r="G31" s="1"/>
      <c r="H31" s="25"/>
    </row>
    <row r="32" spans="2:8" ht="15.75">
      <c r="B32" s="24"/>
      <c r="C32" s="1"/>
      <c r="D32" s="3" t="s">
        <v>578</v>
      </c>
      <c r="E32" s="5"/>
      <c r="F32" s="18">
        <v>9.9999699999999994</v>
      </c>
      <c r="G32" s="1"/>
      <c r="H32" s="25"/>
    </row>
    <row r="33" spans="2:8" ht="15.75">
      <c r="B33" s="24"/>
      <c r="C33" s="1"/>
      <c r="D33" s="3" t="s">
        <v>579</v>
      </c>
      <c r="E33" s="5"/>
      <c r="F33" s="18">
        <v>9.9999699999999994</v>
      </c>
      <c r="G33" s="1"/>
      <c r="H33" s="25"/>
    </row>
    <row r="34" spans="2:8" ht="15.75">
      <c r="B34" s="24"/>
      <c r="C34" s="1"/>
      <c r="D34" s="3" t="s">
        <v>239</v>
      </c>
      <c r="E34" s="5"/>
      <c r="F34" s="17" t="s">
        <v>113</v>
      </c>
      <c r="G34" s="1"/>
      <c r="H34" s="25"/>
    </row>
    <row r="35" spans="2:8" ht="15.75">
      <c r="B35" s="24"/>
      <c r="C35" s="1"/>
      <c r="D35" s="3" t="s">
        <v>116</v>
      </c>
      <c r="E35" s="5"/>
      <c r="F35" s="17" t="s">
        <v>113</v>
      </c>
      <c r="G35" s="1"/>
      <c r="H35" s="25"/>
    </row>
    <row r="36" spans="2:8" ht="15.75">
      <c r="B36" s="24"/>
      <c r="C36" s="1"/>
      <c r="D36" s="3" t="s">
        <v>183</v>
      </c>
      <c r="E36" s="5"/>
      <c r="F36" s="123">
        <v>2</v>
      </c>
      <c r="G36" s="1"/>
      <c r="H36" s="25"/>
    </row>
    <row r="37" spans="2:8" ht="15.75">
      <c r="B37" s="90"/>
      <c r="C37" s="1"/>
      <c r="D37" s="3" t="s">
        <v>184</v>
      </c>
      <c r="E37" s="5"/>
      <c r="F37" s="17" t="s">
        <v>113</v>
      </c>
      <c r="G37" s="1"/>
      <c r="H37" s="25"/>
    </row>
    <row r="38" spans="2:8" ht="15.75">
      <c r="B38" s="90"/>
      <c r="C38" s="1"/>
      <c r="D38" s="3" t="s">
        <v>575</v>
      </c>
      <c r="E38" s="5"/>
      <c r="F38" s="19"/>
      <c r="G38" s="1"/>
      <c r="H38" s="25"/>
    </row>
    <row r="39" spans="2:8" ht="15.75">
      <c r="B39" s="90"/>
      <c r="C39" s="1"/>
      <c r="D39" s="16" t="s">
        <v>258</v>
      </c>
      <c r="E39" s="5"/>
      <c r="F39" s="121">
        <v>4.6985000000000013E-2</v>
      </c>
      <c r="G39" s="1"/>
      <c r="H39" s="25"/>
    </row>
    <row r="40" spans="2:8" ht="15.75">
      <c r="B40" s="90"/>
      <c r="C40" s="1"/>
      <c r="D40" s="16" t="s">
        <v>259</v>
      </c>
      <c r="E40" s="5"/>
      <c r="F40" s="121">
        <v>4.0268999999999999E-2</v>
      </c>
      <c r="G40" s="1"/>
      <c r="H40" s="25"/>
    </row>
    <row r="41" spans="2:8" ht="15.75">
      <c r="B41" s="90"/>
      <c r="C41" s="1"/>
      <c r="D41" s="3" t="s">
        <v>578</v>
      </c>
      <c r="E41" s="5"/>
      <c r="F41" s="121"/>
      <c r="G41" s="1"/>
      <c r="H41" s="25"/>
    </row>
    <row r="42" spans="2:8" ht="15.75">
      <c r="B42" s="90"/>
      <c r="C42" s="1"/>
      <c r="D42" s="16" t="s">
        <v>258</v>
      </c>
      <c r="E42" s="5"/>
      <c r="F42" s="121">
        <v>4.9708000000000002E-2</v>
      </c>
      <c r="G42" s="1"/>
      <c r="H42" s="25"/>
    </row>
    <row r="43" spans="2:8" ht="15.75">
      <c r="B43" s="90"/>
      <c r="C43" s="1"/>
      <c r="D43" s="16" t="s">
        <v>259</v>
      </c>
      <c r="E43" s="5"/>
      <c r="F43" s="121">
        <v>4.2605000000000004E-2</v>
      </c>
      <c r="G43" s="1"/>
      <c r="H43" s="25"/>
    </row>
    <row r="44" spans="2:8" ht="15.75">
      <c r="B44" s="90"/>
      <c r="C44" s="1"/>
      <c r="D44" s="3" t="s">
        <v>576</v>
      </c>
      <c r="E44" s="5"/>
      <c r="F44" s="122"/>
      <c r="G44" s="1"/>
      <c r="H44" s="25"/>
    </row>
    <row r="45" spans="2:8" ht="15.75">
      <c r="B45" s="90"/>
      <c r="C45" s="1"/>
      <c r="D45" s="16" t="s">
        <v>258</v>
      </c>
      <c r="E45" s="5"/>
      <c r="F45" s="121">
        <v>5.6813999999999996E-2</v>
      </c>
      <c r="G45" s="1"/>
      <c r="H45" s="25"/>
    </row>
    <row r="46" spans="2:8" ht="15.75">
      <c r="B46" s="90"/>
      <c r="C46" s="1"/>
      <c r="D46" s="16" t="s">
        <v>259</v>
      </c>
      <c r="E46" s="5"/>
      <c r="F46" s="121">
        <v>4.8694000000000001E-2</v>
      </c>
      <c r="G46" s="1"/>
      <c r="H46" s="25"/>
    </row>
    <row r="47" spans="2:8" ht="15.75">
      <c r="B47" s="90"/>
      <c r="C47" s="1"/>
      <c r="D47" s="3" t="s">
        <v>579</v>
      </c>
      <c r="E47" s="5"/>
      <c r="F47" s="121"/>
      <c r="G47" s="1"/>
      <c r="H47" s="25"/>
    </row>
    <row r="48" spans="2:8" ht="15.75">
      <c r="B48" s="90"/>
      <c r="C48" s="1"/>
      <c r="D48" s="16" t="s">
        <v>258</v>
      </c>
      <c r="E48" s="5"/>
      <c r="F48" s="121">
        <v>6.0503999999999995E-2</v>
      </c>
      <c r="G48" s="1"/>
      <c r="H48" s="25"/>
    </row>
    <row r="49" spans="2:8" ht="15.75">
      <c r="B49" s="90"/>
      <c r="C49" s="1"/>
      <c r="D49" s="16" t="s">
        <v>259</v>
      </c>
      <c r="E49" s="5"/>
      <c r="F49" s="121">
        <v>5.1858000000000001E-2</v>
      </c>
      <c r="G49" s="1"/>
      <c r="H49" s="25"/>
    </row>
    <row r="50" spans="2:8" ht="15.75">
      <c r="B50" s="24"/>
      <c r="C50" s="1"/>
      <c r="D50" s="3" t="s">
        <v>119</v>
      </c>
      <c r="E50" s="5"/>
      <c r="F50" s="17" t="s">
        <v>113</v>
      </c>
      <c r="G50" s="1"/>
      <c r="H50" s="25"/>
    </row>
    <row r="51" spans="2:8" ht="16.5" thickBot="1">
      <c r="B51" s="29"/>
      <c r="C51" s="26"/>
      <c r="D51" s="20" t="s">
        <v>570</v>
      </c>
      <c r="E51" s="26"/>
      <c r="F51" s="91"/>
      <c r="G51" s="26"/>
      <c r="H51" s="28"/>
    </row>
  </sheetData>
  <mergeCells count="2">
    <mergeCell ref="B1:H1"/>
    <mergeCell ref="B2:H2"/>
  </mergeCells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50"/>
  <sheetViews>
    <sheetView zoomScale="85" zoomScaleNormal="85" workbookViewId="0">
      <selection activeCell="B1" sqref="B1:H1"/>
    </sheetView>
  </sheetViews>
  <sheetFormatPr defaultRowHeight="15"/>
  <cols>
    <col min="1" max="1" width="5.7109375" customWidth="1"/>
    <col min="2" max="2" width="7.140625" bestFit="1" customWidth="1"/>
    <col min="3" max="3" width="13.140625" bestFit="1" customWidth="1"/>
    <col min="4" max="4" width="68.28515625" customWidth="1"/>
    <col min="5" max="5" width="25.85546875" bestFit="1" customWidth="1"/>
    <col min="6" max="6" width="10.28515625" bestFit="1" customWidth="1"/>
    <col min="7" max="7" width="12.140625" customWidth="1"/>
    <col min="8" max="8" width="10.28515625" customWidth="1"/>
    <col min="9" max="9" width="9.28515625" style="107" bestFit="1" customWidth="1"/>
  </cols>
  <sheetData>
    <row r="1" spans="2:8" ht="18.75" customHeight="1">
      <c r="B1" s="313" t="s">
        <v>541</v>
      </c>
      <c r="C1" s="313"/>
      <c r="D1" s="313"/>
      <c r="E1" s="313"/>
      <c r="F1" s="313"/>
      <c r="G1" s="313"/>
      <c r="H1" s="313"/>
    </row>
    <row r="2" spans="2:8" ht="19.5" thickBot="1">
      <c r="B2" s="313" t="s">
        <v>250</v>
      </c>
      <c r="C2" s="313"/>
      <c r="D2" s="313"/>
      <c r="E2" s="313"/>
      <c r="F2" s="313"/>
      <c r="G2" s="313"/>
      <c r="H2" s="313"/>
    </row>
    <row r="3" spans="2:8" ht="45.75" thickBot="1">
      <c r="B3" s="53" t="s">
        <v>55</v>
      </c>
      <c r="C3" s="53" t="s">
        <v>56</v>
      </c>
      <c r="D3" s="21" t="s">
        <v>57</v>
      </c>
      <c r="E3" s="21" t="s">
        <v>251</v>
      </c>
      <c r="F3" s="92" t="s">
        <v>58</v>
      </c>
      <c r="G3" s="54" t="s">
        <v>120</v>
      </c>
      <c r="H3" s="55" t="s">
        <v>59</v>
      </c>
    </row>
    <row r="4" spans="2:8" ht="15.75">
      <c r="B4" s="64" t="s">
        <v>123</v>
      </c>
      <c r="C4" s="41"/>
      <c r="D4" s="44" t="s">
        <v>121</v>
      </c>
      <c r="E4" s="41"/>
      <c r="F4" s="24"/>
      <c r="G4" s="48"/>
      <c r="H4" s="30"/>
    </row>
    <row r="5" spans="2:8" ht="15.75">
      <c r="B5" s="41"/>
      <c r="C5" s="41"/>
      <c r="D5" s="44" t="s">
        <v>122</v>
      </c>
      <c r="E5" s="41"/>
      <c r="F5" s="24"/>
      <c r="G5" s="48"/>
      <c r="H5" s="30"/>
    </row>
    <row r="6" spans="2:8" ht="15.75">
      <c r="B6" s="39">
        <v>1</v>
      </c>
      <c r="C6" s="43" t="s">
        <v>66</v>
      </c>
      <c r="D6" s="43" t="s">
        <v>269</v>
      </c>
      <c r="E6" s="43" t="s">
        <v>312</v>
      </c>
      <c r="F6" s="47">
        <v>9196</v>
      </c>
      <c r="G6" s="109">
        <v>125.635752</v>
      </c>
      <c r="H6" s="31">
        <v>0.29975903390306202</v>
      </c>
    </row>
    <row r="7" spans="2:8" ht="15.75">
      <c r="B7" s="39">
        <v>2</v>
      </c>
      <c r="C7" s="43" t="s">
        <v>73</v>
      </c>
      <c r="D7" s="43" t="s">
        <v>275</v>
      </c>
      <c r="E7" s="43" t="s">
        <v>315</v>
      </c>
      <c r="F7" s="47">
        <v>20339</v>
      </c>
      <c r="G7" s="109">
        <v>59.339032500000002</v>
      </c>
      <c r="H7" s="31">
        <v>0.14157921429039083</v>
      </c>
    </row>
    <row r="8" spans="2:8" ht="15.75">
      <c r="B8" s="39">
        <v>3</v>
      </c>
      <c r="C8" s="43" t="s">
        <v>80</v>
      </c>
      <c r="D8" s="43" t="s">
        <v>283</v>
      </c>
      <c r="E8" s="43" t="s">
        <v>319</v>
      </c>
      <c r="F8" s="47">
        <v>35044</v>
      </c>
      <c r="G8" s="109">
        <v>49.744957999999997</v>
      </c>
      <c r="H8" s="31">
        <v>0.11868835354786904</v>
      </c>
    </row>
    <row r="9" spans="2:8" ht="15.75">
      <c r="B9" s="39">
        <v>4</v>
      </c>
      <c r="C9" s="43" t="s">
        <v>90</v>
      </c>
      <c r="D9" s="43" t="s">
        <v>291</v>
      </c>
      <c r="E9" s="43" t="s">
        <v>319</v>
      </c>
      <c r="F9" s="47">
        <v>27531</v>
      </c>
      <c r="G9" s="109">
        <v>26.567415</v>
      </c>
      <c r="H9" s="31">
        <v>6.3388187891785117E-2</v>
      </c>
    </row>
    <row r="10" spans="2:8" ht="15.75">
      <c r="B10" s="39">
        <v>5</v>
      </c>
      <c r="C10" s="43" t="s">
        <v>92</v>
      </c>
      <c r="D10" s="43" t="s">
        <v>292</v>
      </c>
      <c r="E10" s="43" t="s">
        <v>319</v>
      </c>
      <c r="F10" s="47">
        <v>24064</v>
      </c>
      <c r="G10" s="109">
        <v>25.459712000000003</v>
      </c>
      <c r="H10" s="31">
        <v>6.074527792511001E-2</v>
      </c>
    </row>
    <row r="11" spans="2:8" ht="15.75">
      <c r="B11" s="39">
        <v>6</v>
      </c>
      <c r="C11" s="43" t="s">
        <v>83</v>
      </c>
      <c r="D11" s="43" t="s">
        <v>289</v>
      </c>
      <c r="E11" s="43" t="s">
        <v>321</v>
      </c>
      <c r="F11" s="47">
        <v>13430</v>
      </c>
      <c r="G11" s="109">
        <v>23.771100000000001</v>
      </c>
      <c r="H11" s="31">
        <v>5.671635547509659E-2</v>
      </c>
    </row>
    <row r="12" spans="2:8" ht="15.75">
      <c r="B12" s="39">
        <v>7</v>
      </c>
      <c r="C12" s="43" t="s">
        <v>144</v>
      </c>
      <c r="D12" s="43" t="s">
        <v>335</v>
      </c>
      <c r="E12" s="43" t="s">
        <v>315</v>
      </c>
      <c r="F12" s="47">
        <v>13624</v>
      </c>
      <c r="G12" s="109">
        <v>15.517736000000001</v>
      </c>
      <c r="H12" s="31">
        <v>3.7024345997648554E-2</v>
      </c>
    </row>
    <row r="13" spans="2:8" ht="15.75">
      <c r="B13" s="39">
        <v>8</v>
      </c>
      <c r="C13" s="43" t="s">
        <v>102</v>
      </c>
      <c r="D13" s="43" t="s">
        <v>301</v>
      </c>
      <c r="E13" s="43" t="s">
        <v>320</v>
      </c>
      <c r="F13" s="47">
        <v>20340</v>
      </c>
      <c r="G13" s="109">
        <v>13.312530000000001</v>
      </c>
      <c r="H13" s="31">
        <v>3.176286262532603E-2</v>
      </c>
    </row>
    <row r="14" spans="2:8" ht="15.75">
      <c r="B14" s="39">
        <v>9</v>
      </c>
      <c r="C14" s="43" t="s">
        <v>149</v>
      </c>
      <c r="D14" s="43" t="s">
        <v>340</v>
      </c>
      <c r="E14" s="43" t="s">
        <v>357</v>
      </c>
      <c r="F14" s="47">
        <v>7665</v>
      </c>
      <c r="G14" s="109">
        <v>10.631354999999999</v>
      </c>
      <c r="H14" s="31">
        <v>2.5365747035768032E-2</v>
      </c>
    </row>
    <row r="15" spans="2:8" ht="15.75">
      <c r="B15" s="39">
        <v>10</v>
      </c>
      <c r="C15" s="43" t="s">
        <v>108</v>
      </c>
      <c r="D15" s="43" t="s">
        <v>306</v>
      </c>
      <c r="E15" s="43" t="s">
        <v>321</v>
      </c>
      <c r="F15" s="47">
        <v>1528</v>
      </c>
      <c r="G15" s="109">
        <v>8.3833719999999996</v>
      </c>
      <c r="H15" s="31">
        <v>2.0002200421182503E-2</v>
      </c>
    </row>
    <row r="16" spans="2:8" ht="15.75">
      <c r="B16" s="39">
        <v>11</v>
      </c>
      <c r="C16" s="43" t="s">
        <v>106</v>
      </c>
      <c r="D16" s="43" t="s">
        <v>305</v>
      </c>
      <c r="E16" s="43" t="s">
        <v>319</v>
      </c>
      <c r="F16" s="47">
        <v>2302</v>
      </c>
      <c r="G16" s="109">
        <v>7.468839</v>
      </c>
      <c r="H16" s="31">
        <v>1.7820181973499962E-2</v>
      </c>
    </row>
    <row r="17" spans="2:8" ht="15.75">
      <c r="B17" s="39">
        <v>12</v>
      </c>
      <c r="C17" s="43" t="s">
        <v>152</v>
      </c>
      <c r="D17" s="43" t="s">
        <v>344</v>
      </c>
      <c r="E17" s="43" t="s">
        <v>319</v>
      </c>
      <c r="F17" s="47">
        <v>11921</v>
      </c>
      <c r="G17" s="109">
        <v>7.3314149999999998</v>
      </c>
      <c r="H17" s="31">
        <v>1.7492296918335933E-2</v>
      </c>
    </row>
    <row r="18" spans="2:8" ht="15.75">
      <c r="B18" s="39">
        <v>13</v>
      </c>
      <c r="C18" s="43" t="s">
        <v>165</v>
      </c>
      <c r="D18" s="43" t="s">
        <v>349</v>
      </c>
      <c r="E18" s="43" t="s">
        <v>315</v>
      </c>
      <c r="F18" s="47">
        <v>11275</v>
      </c>
      <c r="G18" s="109">
        <v>6.2350750000000001</v>
      </c>
      <c r="H18" s="31">
        <v>1.4876498357833163E-2</v>
      </c>
    </row>
    <row r="19" spans="2:8" ht="15.75">
      <c r="B19" s="39">
        <v>14</v>
      </c>
      <c r="C19" s="43" t="s">
        <v>160</v>
      </c>
      <c r="D19" s="43" t="s">
        <v>347</v>
      </c>
      <c r="E19" s="43" t="s">
        <v>321</v>
      </c>
      <c r="F19" s="47">
        <v>6358</v>
      </c>
      <c r="G19" s="109">
        <v>5.9638040000000005</v>
      </c>
      <c r="H19" s="31">
        <v>1.4229262745426295E-2</v>
      </c>
    </row>
    <row r="20" spans="2:8" ht="15.75">
      <c r="B20" s="39">
        <v>15</v>
      </c>
      <c r="C20" s="43" t="s">
        <v>241</v>
      </c>
      <c r="D20" s="43" t="s">
        <v>368</v>
      </c>
      <c r="E20" s="43" t="s">
        <v>319</v>
      </c>
      <c r="F20" s="47">
        <v>28513</v>
      </c>
      <c r="G20" s="109">
        <v>5.6598305000000009</v>
      </c>
      <c r="H20" s="31">
        <v>1.3504001016646E-2</v>
      </c>
    </row>
    <row r="21" spans="2:8" ht="15.75">
      <c r="B21" s="39">
        <v>16</v>
      </c>
      <c r="C21" s="43" t="s">
        <v>172</v>
      </c>
      <c r="D21" s="43" t="s">
        <v>351</v>
      </c>
      <c r="E21" s="43" t="s">
        <v>312</v>
      </c>
      <c r="F21" s="47">
        <v>18767</v>
      </c>
      <c r="G21" s="109">
        <v>4.0536719999999997</v>
      </c>
      <c r="H21" s="31">
        <v>9.6718074523873838E-3</v>
      </c>
    </row>
    <row r="22" spans="2:8" ht="15.75">
      <c r="B22" s="39">
        <v>17</v>
      </c>
      <c r="C22" s="43" t="s">
        <v>243</v>
      </c>
      <c r="D22" s="43" t="s">
        <v>370</v>
      </c>
      <c r="E22" s="43" t="s">
        <v>319</v>
      </c>
      <c r="F22" s="47">
        <v>6492</v>
      </c>
      <c r="G22" s="109">
        <v>3.5511240000000002</v>
      </c>
      <c r="H22" s="31">
        <v>8.4727594061758567E-3</v>
      </c>
    </row>
    <row r="23" spans="2:8" ht="15.75">
      <c r="B23" s="39">
        <v>18</v>
      </c>
      <c r="C23" s="43" t="s">
        <v>242</v>
      </c>
      <c r="D23" s="43" t="s">
        <v>369</v>
      </c>
      <c r="E23" s="43" t="s">
        <v>312</v>
      </c>
      <c r="F23" s="47">
        <v>3930</v>
      </c>
      <c r="G23" s="109">
        <v>2.961255</v>
      </c>
      <c r="H23" s="31">
        <v>7.0653689241308628E-3</v>
      </c>
    </row>
    <row r="24" spans="2:8" ht="15.75">
      <c r="B24" s="39">
        <v>19</v>
      </c>
      <c r="C24" s="43" t="s">
        <v>245</v>
      </c>
      <c r="D24" s="43" t="s">
        <v>372</v>
      </c>
      <c r="E24" s="43" t="s">
        <v>315</v>
      </c>
      <c r="F24" s="47">
        <v>1156</v>
      </c>
      <c r="G24" s="109">
        <v>2.7044619999999999</v>
      </c>
      <c r="H24" s="31">
        <v>6.452676912759219E-3</v>
      </c>
    </row>
    <row r="25" spans="2:8" ht="15.75">
      <c r="B25" s="39">
        <v>20</v>
      </c>
      <c r="C25" s="43" t="s">
        <v>39</v>
      </c>
      <c r="D25" s="43" t="s">
        <v>0</v>
      </c>
      <c r="E25" s="43" t="s">
        <v>319</v>
      </c>
      <c r="F25" s="47">
        <v>1009</v>
      </c>
      <c r="G25" s="109">
        <v>2.6723365000000001</v>
      </c>
      <c r="H25" s="31">
        <v>6.3760274822400086E-3</v>
      </c>
    </row>
    <row r="26" spans="2:8" ht="15.75">
      <c r="B26" s="39">
        <v>21</v>
      </c>
      <c r="C26" s="43" t="s">
        <v>244</v>
      </c>
      <c r="D26" s="43" t="s">
        <v>371</v>
      </c>
      <c r="E26" s="43" t="s">
        <v>319</v>
      </c>
      <c r="F26" s="47">
        <v>6536</v>
      </c>
      <c r="G26" s="109">
        <v>2.6568840000000002</v>
      </c>
      <c r="H26" s="31">
        <v>6.3391587852516945E-3</v>
      </c>
    </row>
    <row r="27" spans="2:8" ht="15.75">
      <c r="B27" s="39">
        <v>22</v>
      </c>
      <c r="C27" s="43" t="s">
        <v>15</v>
      </c>
      <c r="D27" s="43" t="s">
        <v>1</v>
      </c>
      <c r="E27" s="43" t="s">
        <v>319</v>
      </c>
      <c r="F27" s="47">
        <v>4046</v>
      </c>
      <c r="G27" s="109">
        <v>2.4255770000000001</v>
      </c>
      <c r="H27" s="31">
        <v>5.7872747733263659E-3</v>
      </c>
    </row>
    <row r="28" spans="2:8" ht="15.75">
      <c r="B28" s="39">
        <v>23</v>
      </c>
      <c r="C28" s="43" t="s">
        <v>246</v>
      </c>
      <c r="D28" s="43" t="s">
        <v>373</v>
      </c>
      <c r="E28" s="43" t="s">
        <v>323</v>
      </c>
      <c r="F28" s="47">
        <v>2111</v>
      </c>
      <c r="G28" s="109">
        <v>2.3949294999999999</v>
      </c>
      <c r="H28" s="31">
        <v>5.7141517582188174E-3</v>
      </c>
    </row>
    <row r="29" spans="2:8" ht="15.75">
      <c r="B29" s="39">
        <v>24</v>
      </c>
      <c r="C29" s="43" t="s">
        <v>249</v>
      </c>
      <c r="D29" s="43" t="s">
        <v>374</v>
      </c>
      <c r="E29" s="43" t="s">
        <v>312</v>
      </c>
      <c r="F29" s="47">
        <v>3549</v>
      </c>
      <c r="G29" s="109">
        <v>1.9785675</v>
      </c>
      <c r="H29" s="31">
        <v>4.720738108942084E-3</v>
      </c>
    </row>
    <row r="30" spans="2:8" ht="16.5" thickBot="1">
      <c r="B30" s="39">
        <v>25</v>
      </c>
      <c r="C30" s="43" t="s">
        <v>247</v>
      </c>
      <c r="D30" s="43" t="s">
        <v>248</v>
      </c>
      <c r="E30" s="43" t="s">
        <v>323</v>
      </c>
      <c r="F30" s="47">
        <v>4503</v>
      </c>
      <c r="G30" s="109">
        <v>0.86682749999999997</v>
      </c>
      <c r="H30" s="31">
        <v>2.0681961131621711E-3</v>
      </c>
    </row>
    <row r="31" spans="2:8" ht="16.5" thickBot="1">
      <c r="B31" s="56"/>
      <c r="C31" s="56"/>
      <c r="D31" s="57" t="s">
        <v>460</v>
      </c>
      <c r="E31" s="56"/>
      <c r="F31" s="74"/>
      <c r="G31" s="110">
        <v>417.28756099999993</v>
      </c>
      <c r="H31" s="59">
        <v>0.99562197984157452</v>
      </c>
    </row>
    <row r="32" spans="2:8">
      <c r="B32" s="86"/>
      <c r="C32" s="86"/>
      <c r="D32" s="86"/>
      <c r="E32" s="86"/>
      <c r="F32" s="93"/>
      <c r="G32" s="86"/>
      <c r="H32" s="87"/>
    </row>
    <row r="33" spans="2:8" ht="16.5" thickBot="1">
      <c r="B33" s="64" t="s">
        <v>124</v>
      </c>
      <c r="C33" s="41"/>
      <c r="D33" s="45" t="s">
        <v>583</v>
      </c>
      <c r="E33" s="41"/>
      <c r="F33" s="41"/>
      <c r="G33" s="51">
        <v>0</v>
      </c>
      <c r="H33" s="35">
        <v>0</v>
      </c>
    </row>
    <row r="34" spans="2:8" ht="16.5" thickBot="1">
      <c r="B34" s="60"/>
      <c r="C34" s="61"/>
      <c r="D34" s="57" t="s">
        <v>460</v>
      </c>
      <c r="E34" s="62"/>
      <c r="F34" s="62"/>
      <c r="G34" s="58">
        <v>0</v>
      </c>
      <c r="H34" s="63">
        <v>0</v>
      </c>
    </row>
    <row r="35" spans="2:8" ht="15.75" thickBot="1">
      <c r="B35" s="86"/>
      <c r="C35" s="86"/>
      <c r="D35" s="86"/>
      <c r="E35" s="86"/>
      <c r="F35" s="93"/>
      <c r="G35" s="86"/>
      <c r="H35" s="87"/>
    </row>
    <row r="36" spans="2:8" ht="16.5" thickBot="1">
      <c r="B36" s="70" t="s">
        <v>252</v>
      </c>
      <c r="C36" s="61"/>
      <c r="D36" s="71" t="s">
        <v>461</v>
      </c>
      <c r="E36" s="88"/>
      <c r="F36" s="94"/>
      <c r="G36" s="81">
        <v>1.8349267000000964</v>
      </c>
      <c r="H36" s="82">
        <v>4.3780201584256257E-3</v>
      </c>
    </row>
    <row r="37" spans="2:8" ht="16.5" thickBot="1">
      <c r="B37" s="40"/>
      <c r="C37" s="40"/>
      <c r="D37" s="45" t="s">
        <v>460</v>
      </c>
      <c r="E37" s="40"/>
      <c r="F37" s="32"/>
      <c r="G37" s="50">
        <v>1.8349267000000964</v>
      </c>
      <c r="H37" s="33">
        <v>4.3780201584256257E-3</v>
      </c>
    </row>
    <row r="38" spans="2:8" ht="16.5" thickBot="1">
      <c r="B38" s="56"/>
      <c r="C38" s="56"/>
      <c r="D38" s="57" t="s">
        <v>462</v>
      </c>
      <c r="E38" s="56"/>
      <c r="F38" s="74"/>
      <c r="G38" s="58">
        <v>419.12248770000002</v>
      </c>
      <c r="H38" s="69">
        <v>1.0000000000000002</v>
      </c>
    </row>
    <row r="39" spans="2:8">
      <c r="B39" s="24"/>
      <c r="C39" s="1"/>
      <c r="D39" s="5" t="s">
        <v>110</v>
      </c>
      <c r="E39" s="4"/>
      <c r="F39" s="4"/>
      <c r="G39" s="1"/>
      <c r="H39" s="25"/>
    </row>
    <row r="40" spans="2:8">
      <c r="B40" s="24"/>
      <c r="C40" s="1"/>
      <c r="D40" s="12" t="s">
        <v>111</v>
      </c>
      <c r="E40" s="5"/>
      <c r="F40" s="5"/>
      <c r="G40" s="1"/>
      <c r="H40" s="25"/>
    </row>
    <row r="41" spans="2:8" ht="15.75">
      <c r="B41" s="24"/>
      <c r="C41" s="1"/>
      <c r="D41" s="3" t="s">
        <v>112</v>
      </c>
      <c r="E41" s="5"/>
      <c r="F41" s="7" t="s">
        <v>113</v>
      </c>
      <c r="G41" s="1"/>
      <c r="H41" s="25"/>
    </row>
    <row r="42" spans="2:8" ht="15.75">
      <c r="B42" s="24"/>
      <c r="C42" s="1"/>
      <c r="D42" s="3" t="s">
        <v>114</v>
      </c>
      <c r="E42" s="5"/>
      <c r="F42" s="7" t="s">
        <v>113</v>
      </c>
      <c r="G42" s="1"/>
      <c r="H42" s="25"/>
    </row>
    <row r="43" spans="2:8" ht="15.75">
      <c r="B43" s="24"/>
      <c r="C43" s="1"/>
      <c r="D43" s="3" t="s">
        <v>450</v>
      </c>
      <c r="E43" s="5"/>
      <c r="F43" s="9">
        <v>229.735039</v>
      </c>
      <c r="G43" s="1"/>
      <c r="H43" s="25"/>
    </row>
    <row r="44" spans="2:8" ht="15.75">
      <c r="B44" s="24"/>
      <c r="C44" s="1"/>
      <c r="D44" s="3" t="s">
        <v>569</v>
      </c>
      <c r="E44" s="5"/>
      <c r="F44" s="9">
        <v>220.98394200000001</v>
      </c>
      <c r="G44" s="1"/>
      <c r="H44" s="25"/>
    </row>
    <row r="45" spans="2:8" ht="15.75">
      <c r="B45" s="24"/>
      <c r="C45" s="1"/>
      <c r="D45" s="3" t="s">
        <v>115</v>
      </c>
      <c r="E45" s="5"/>
      <c r="F45" s="7" t="s">
        <v>113</v>
      </c>
      <c r="G45" s="1"/>
      <c r="H45" s="25"/>
    </row>
    <row r="46" spans="2:8" ht="15.75">
      <c r="B46" s="24"/>
      <c r="C46" s="1"/>
      <c r="D46" s="3" t="s">
        <v>116</v>
      </c>
      <c r="E46" s="5"/>
      <c r="F46" s="7" t="s">
        <v>113</v>
      </c>
      <c r="G46" s="1"/>
      <c r="H46" s="25"/>
    </row>
    <row r="47" spans="2:8" ht="15.75">
      <c r="B47" s="24"/>
      <c r="C47" s="1"/>
      <c r="D47" s="3" t="s">
        <v>117</v>
      </c>
      <c r="E47" s="5"/>
      <c r="F47" s="11">
        <v>5.2395884747161983</v>
      </c>
      <c r="G47" s="1"/>
      <c r="H47" s="25"/>
    </row>
    <row r="48" spans="2:8" ht="15.75">
      <c r="B48" s="24"/>
      <c r="C48" s="1"/>
      <c r="D48" s="3" t="s">
        <v>118</v>
      </c>
      <c r="E48" s="5"/>
      <c r="F48" s="11" t="s">
        <v>113</v>
      </c>
      <c r="G48" s="1"/>
      <c r="H48" s="25"/>
    </row>
    <row r="49" spans="2:8" ht="15.75">
      <c r="B49" s="24"/>
      <c r="C49" s="1"/>
      <c r="D49" s="3" t="s">
        <v>119</v>
      </c>
      <c r="E49" s="5"/>
      <c r="F49" s="7" t="s">
        <v>113</v>
      </c>
      <c r="G49" s="1"/>
      <c r="H49" s="25"/>
    </row>
    <row r="50" spans="2:8" ht="16.5" thickBot="1">
      <c r="B50" s="29"/>
      <c r="C50" s="26"/>
      <c r="D50" s="20" t="s">
        <v>570</v>
      </c>
      <c r="E50" s="26"/>
      <c r="F50" s="26"/>
      <c r="G50" s="26"/>
      <c r="H50" s="28"/>
    </row>
  </sheetData>
  <mergeCells count="2">
    <mergeCell ref="B1:H1"/>
    <mergeCell ref="B2:H2"/>
  </mergeCells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105"/>
  <sheetViews>
    <sheetView tabSelected="1" topLeftCell="A48" zoomScale="85" zoomScaleNormal="85" workbookViewId="0">
      <selection activeCell="D59" sqref="D59"/>
    </sheetView>
  </sheetViews>
  <sheetFormatPr defaultRowHeight="15"/>
  <cols>
    <col min="1" max="1" width="7.85546875" customWidth="1"/>
    <col min="2" max="2" width="7.140625" bestFit="1" customWidth="1"/>
    <col min="3" max="3" width="13.42578125" bestFit="1" customWidth="1"/>
    <col min="4" max="4" width="71.5703125" customWidth="1"/>
    <col min="5" max="5" width="24.42578125" customWidth="1"/>
    <col min="6" max="6" width="12.42578125" customWidth="1"/>
    <col min="7" max="7" width="12.7109375" bestFit="1" customWidth="1"/>
    <col min="8" max="8" width="8.85546875" bestFit="1" customWidth="1"/>
    <col min="9" max="10" width="9.28515625" bestFit="1" customWidth="1"/>
    <col min="11" max="11" width="12.7109375" bestFit="1" customWidth="1"/>
    <col min="13" max="13" width="17" bestFit="1" customWidth="1"/>
  </cols>
  <sheetData>
    <row r="1" spans="2:11" ht="18.75" customHeight="1">
      <c r="B1" s="313" t="s">
        <v>541</v>
      </c>
      <c r="C1" s="313"/>
      <c r="D1" s="313"/>
      <c r="E1" s="313"/>
      <c r="F1" s="313"/>
      <c r="G1" s="313"/>
      <c r="H1" s="313"/>
    </row>
    <row r="2" spans="2:11" ht="19.5" customHeight="1" thickBot="1">
      <c r="B2" s="313" t="s">
        <v>423</v>
      </c>
      <c r="C2" s="313"/>
      <c r="D2" s="313"/>
      <c r="E2" s="313"/>
      <c r="F2" s="313"/>
      <c r="G2" s="313"/>
      <c r="H2" s="313"/>
    </row>
    <row r="3" spans="2:11" ht="30.75" thickBot="1">
      <c r="B3" s="53" t="s">
        <v>55</v>
      </c>
      <c r="C3" s="53" t="s">
        <v>56</v>
      </c>
      <c r="D3" s="284" t="s">
        <v>57</v>
      </c>
      <c r="E3" s="284" t="s">
        <v>251</v>
      </c>
      <c r="F3" s="285" t="s">
        <v>58</v>
      </c>
      <c r="G3" s="286" t="s">
        <v>120</v>
      </c>
      <c r="H3" s="287" t="s">
        <v>59</v>
      </c>
    </row>
    <row r="4" spans="2:11" ht="15.75">
      <c r="B4" s="64" t="s">
        <v>123</v>
      </c>
      <c r="C4" s="41"/>
      <c r="D4" s="44" t="s">
        <v>121</v>
      </c>
      <c r="E4" s="41"/>
      <c r="F4" s="24"/>
      <c r="G4" s="48"/>
      <c r="H4" s="30"/>
    </row>
    <row r="5" spans="2:11" ht="15.75">
      <c r="B5" s="41"/>
      <c r="C5" s="41"/>
      <c r="D5" s="44" t="s">
        <v>122</v>
      </c>
      <c r="E5" s="41"/>
      <c r="F5" s="24"/>
      <c r="G5" s="48"/>
      <c r="H5" s="30"/>
    </row>
    <row r="6" spans="2:11" ht="15.75">
      <c r="B6" s="39">
        <v>1</v>
      </c>
      <c r="C6" s="43" t="s">
        <v>65</v>
      </c>
      <c r="D6" s="43" t="s">
        <v>267</v>
      </c>
      <c r="E6" s="43" t="s">
        <v>309</v>
      </c>
      <c r="F6" s="47">
        <v>140144</v>
      </c>
      <c r="G6" s="288">
        <v>876.39050400000008</v>
      </c>
      <c r="H6" s="31">
        <v>6.9119560156396573E-2</v>
      </c>
      <c r="J6" s="181"/>
      <c r="K6" s="182"/>
    </row>
    <row r="7" spans="2:11" ht="15.75">
      <c r="B7" s="39">
        <v>2</v>
      </c>
      <c r="C7" s="43" t="s">
        <v>63</v>
      </c>
      <c r="D7" s="43" t="s">
        <v>266</v>
      </c>
      <c r="E7" s="43" t="s">
        <v>309</v>
      </c>
      <c r="F7" s="47">
        <v>71291</v>
      </c>
      <c r="G7" s="288">
        <v>745.13353200000006</v>
      </c>
      <c r="H7" s="31">
        <v>5.8767526296271064E-2</v>
      </c>
      <c r="J7" s="181"/>
      <c r="K7" s="182"/>
    </row>
    <row r="8" spans="2:11" ht="15.75">
      <c r="B8" s="39">
        <v>3</v>
      </c>
      <c r="C8" s="43" t="s">
        <v>62</v>
      </c>
      <c r="D8" s="43" t="s">
        <v>268</v>
      </c>
      <c r="E8" s="43" t="s">
        <v>311</v>
      </c>
      <c r="F8" s="47">
        <v>22939</v>
      </c>
      <c r="G8" s="288">
        <v>662.78799649999996</v>
      </c>
      <c r="H8" s="31">
        <v>5.2273061592893875E-2</v>
      </c>
      <c r="J8" s="181"/>
      <c r="K8" s="182"/>
    </row>
    <row r="9" spans="2:11" ht="15.75">
      <c r="B9" s="39">
        <v>4</v>
      </c>
      <c r="C9" s="43" t="s">
        <v>67</v>
      </c>
      <c r="D9" s="43" t="s">
        <v>270</v>
      </c>
      <c r="E9" s="43" t="s">
        <v>311</v>
      </c>
      <c r="F9" s="47">
        <v>30680</v>
      </c>
      <c r="G9" s="288">
        <v>483.44009999999997</v>
      </c>
      <c r="H9" s="31">
        <v>3.8128171085208808E-2</v>
      </c>
      <c r="J9" s="181"/>
      <c r="K9" s="182"/>
    </row>
    <row r="10" spans="2:11" ht="15.75">
      <c r="B10" s="39">
        <v>5</v>
      </c>
      <c r="C10" s="43" t="s">
        <v>96</v>
      </c>
      <c r="D10" s="43" t="s">
        <v>293</v>
      </c>
      <c r="E10" s="43" t="s">
        <v>311</v>
      </c>
      <c r="F10" s="47">
        <v>60133</v>
      </c>
      <c r="G10" s="288">
        <v>478.05734999999999</v>
      </c>
      <c r="H10" s="31">
        <v>3.7703641938973506E-2</v>
      </c>
      <c r="J10" s="181"/>
      <c r="K10" s="182"/>
    </row>
    <row r="11" spans="2:11" ht="15.75">
      <c r="B11" s="39">
        <v>6</v>
      </c>
      <c r="C11" s="43" t="s">
        <v>74</v>
      </c>
      <c r="D11" s="43" t="s">
        <v>276</v>
      </c>
      <c r="E11" s="43" t="s">
        <v>309</v>
      </c>
      <c r="F11" s="47">
        <v>36135</v>
      </c>
      <c r="G11" s="288">
        <v>470.00794500000001</v>
      </c>
      <c r="H11" s="31">
        <v>3.7068797847690772E-2</v>
      </c>
      <c r="J11" s="181"/>
      <c r="K11" s="182"/>
    </row>
    <row r="12" spans="2:11" ht="15.75">
      <c r="B12" s="39">
        <v>7</v>
      </c>
      <c r="C12" s="43" t="s">
        <v>60</v>
      </c>
      <c r="D12" s="43" t="s">
        <v>264</v>
      </c>
      <c r="E12" s="43" t="s">
        <v>307</v>
      </c>
      <c r="F12" s="47">
        <v>128848</v>
      </c>
      <c r="G12" s="288">
        <v>398.72013600000002</v>
      </c>
      <c r="H12" s="31">
        <v>3.144643888772513E-2</v>
      </c>
      <c r="J12" s="181"/>
      <c r="K12" s="182"/>
    </row>
    <row r="13" spans="2:11" ht="15.75">
      <c r="B13" s="39">
        <v>8</v>
      </c>
      <c r="C13" s="43" t="s">
        <v>134</v>
      </c>
      <c r="D13" s="43" t="s">
        <v>329</v>
      </c>
      <c r="E13" s="43" t="s">
        <v>354</v>
      </c>
      <c r="F13" s="47">
        <v>3841</v>
      </c>
      <c r="G13" s="288">
        <v>345.06775799999997</v>
      </c>
      <c r="H13" s="31">
        <v>2.7214959025975358E-2</v>
      </c>
      <c r="J13" s="181"/>
      <c r="K13" s="182"/>
    </row>
    <row r="14" spans="2:11" ht="15.75">
      <c r="B14" s="39">
        <v>9</v>
      </c>
      <c r="C14" s="43" t="s">
        <v>81</v>
      </c>
      <c r="D14" s="43" t="s">
        <v>284</v>
      </c>
      <c r="E14" s="43" t="s">
        <v>320</v>
      </c>
      <c r="F14" s="47">
        <v>10337</v>
      </c>
      <c r="G14" s="288">
        <v>290.81082100000003</v>
      </c>
      <c r="H14" s="31">
        <v>2.2935798533299235E-2</v>
      </c>
      <c r="J14" s="181"/>
      <c r="K14" s="182"/>
    </row>
    <row r="15" spans="2:11" ht="15.75">
      <c r="B15" s="39">
        <v>10</v>
      </c>
      <c r="C15" s="43" t="s">
        <v>126</v>
      </c>
      <c r="D15" s="43" t="s">
        <v>327</v>
      </c>
      <c r="E15" s="43" t="s">
        <v>307</v>
      </c>
      <c r="F15" s="47">
        <v>14035</v>
      </c>
      <c r="G15" s="288">
        <v>266.5457025</v>
      </c>
      <c r="H15" s="31">
        <v>2.1022046261671652E-2</v>
      </c>
      <c r="J15" s="181"/>
      <c r="K15" s="182"/>
    </row>
    <row r="16" spans="2:11" ht="15.75">
      <c r="B16" s="39">
        <v>11</v>
      </c>
      <c r="C16" s="43" t="s">
        <v>411</v>
      </c>
      <c r="D16" s="43" t="s">
        <v>435</v>
      </c>
      <c r="E16" s="43" t="s">
        <v>323</v>
      </c>
      <c r="F16" s="47">
        <v>160211</v>
      </c>
      <c r="G16" s="288">
        <v>262.02509050000003</v>
      </c>
      <c r="H16" s="31">
        <v>2.0665512602701601E-2</v>
      </c>
      <c r="J16" s="181"/>
      <c r="K16" s="182"/>
    </row>
    <row r="17" spans="2:11" ht="15.75">
      <c r="B17" s="39">
        <v>12</v>
      </c>
      <c r="C17" s="43" t="s">
        <v>125</v>
      </c>
      <c r="D17" s="43" t="s">
        <v>324</v>
      </c>
      <c r="E17" s="43" t="s">
        <v>309</v>
      </c>
      <c r="F17" s="47">
        <v>64161</v>
      </c>
      <c r="G17" s="288">
        <v>259.65956699999998</v>
      </c>
      <c r="H17" s="31">
        <v>2.0478947432137379E-2</v>
      </c>
      <c r="J17" s="181"/>
      <c r="K17" s="182"/>
    </row>
    <row r="18" spans="2:11" ht="15.75">
      <c r="B18" s="39">
        <v>13</v>
      </c>
      <c r="C18" s="43" t="s">
        <v>140</v>
      </c>
      <c r="D18" s="43" t="s">
        <v>337</v>
      </c>
      <c r="E18" s="43" t="s">
        <v>354</v>
      </c>
      <c r="F18" s="47">
        <v>190273</v>
      </c>
      <c r="G18" s="288">
        <v>246.30839850000001</v>
      </c>
      <c r="H18" s="31">
        <v>1.9425961474300101E-2</v>
      </c>
      <c r="J18" s="181"/>
      <c r="K18" s="182"/>
    </row>
    <row r="19" spans="2:11" ht="15.75">
      <c r="B19" s="39">
        <v>14</v>
      </c>
      <c r="C19" s="43" t="s">
        <v>407</v>
      </c>
      <c r="D19" s="43" t="s">
        <v>428</v>
      </c>
      <c r="E19" s="43" t="s">
        <v>310</v>
      </c>
      <c r="F19" s="47">
        <v>20510</v>
      </c>
      <c r="G19" s="288">
        <v>221.91820000000001</v>
      </c>
      <c r="H19" s="31">
        <v>1.7502344337016282E-2</v>
      </c>
      <c r="J19" s="181"/>
      <c r="K19" s="182"/>
    </row>
    <row r="20" spans="2:11" ht="15.75">
      <c r="B20" s="39">
        <v>15</v>
      </c>
      <c r="C20" s="43" t="s">
        <v>52</v>
      </c>
      <c r="D20" s="43" t="s">
        <v>51</v>
      </c>
      <c r="E20" s="43" t="s">
        <v>310</v>
      </c>
      <c r="F20" s="47">
        <v>26133</v>
      </c>
      <c r="G20" s="288">
        <v>211.807965</v>
      </c>
      <c r="H20" s="31">
        <v>1.6704965779069464E-2</v>
      </c>
      <c r="J20" s="181"/>
      <c r="K20" s="182"/>
    </row>
    <row r="21" spans="2:11" ht="15.75">
      <c r="B21" s="39">
        <v>16</v>
      </c>
      <c r="C21" s="43" t="s">
        <v>129</v>
      </c>
      <c r="D21" s="43" t="s">
        <v>325</v>
      </c>
      <c r="E21" s="43" t="s">
        <v>309</v>
      </c>
      <c r="F21" s="47">
        <v>48432</v>
      </c>
      <c r="G21" s="288">
        <v>207.72484800000001</v>
      </c>
      <c r="H21" s="31">
        <v>1.6382936672388149E-2</v>
      </c>
      <c r="J21" s="181"/>
      <c r="K21" s="182"/>
    </row>
    <row r="22" spans="2:11" ht="15.75">
      <c r="B22" s="39">
        <v>17</v>
      </c>
      <c r="C22" s="43" t="s">
        <v>127</v>
      </c>
      <c r="D22" s="43" t="s">
        <v>326</v>
      </c>
      <c r="E22" s="43" t="s">
        <v>352</v>
      </c>
      <c r="F22" s="47">
        <v>77818</v>
      </c>
      <c r="G22" s="288">
        <v>199.525352</v>
      </c>
      <c r="H22" s="31">
        <v>1.5736255136660177E-2</v>
      </c>
      <c r="J22" s="181"/>
      <c r="K22" s="182"/>
    </row>
    <row r="23" spans="2:11" ht="15.75">
      <c r="B23" s="39">
        <v>18</v>
      </c>
      <c r="C23" s="43" t="s">
        <v>384</v>
      </c>
      <c r="D23" s="43" t="s">
        <v>385</v>
      </c>
      <c r="E23" s="43" t="s">
        <v>321</v>
      </c>
      <c r="F23" s="47">
        <v>35354</v>
      </c>
      <c r="G23" s="288">
        <v>199.25514399999997</v>
      </c>
      <c r="H23" s="31">
        <v>1.5714944250673282E-2</v>
      </c>
      <c r="J23" s="181"/>
      <c r="K23" s="182"/>
    </row>
    <row r="24" spans="2:11" ht="15.75">
      <c r="B24" s="39">
        <v>19</v>
      </c>
      <c r="C24" s="43" t="s">
        <v>382</v>
      </c>
      <c r="D24" s="43" t="s">
        <v>383</v>
      </c>
      <c r="E24" s="43" t="s">
        <v>307</v>
      </c>
      <c r="F24" s="47">
        <v>19329</v>
      </c>
      <c r="G24" s="288">
        <v>197.55204449999999</v>
      </c>
      <c r="H24" s="31">
        <v>1.5580623433862403E-2</v>
      </c>
      <c r="J24" s="181"/>
      <c r="K24" s="182"/>
    </row>
    <row r="25" spans="2:11" ht="15.75">
      <c r="B25" s="39">
        <v>20</v>
      </c>
      <c r="C25" s="43" t="s">
        <v>156</v>
      </c>
      <c r="D25" s="43" t="s">
        <v>19</v>
      </c>
      <c r="E25" s="43" t="s">
        <v>310</v>
      </c>
      <c r="F25" s="47">
        <v>21026</v>
      </c>
      <c r="G25" s="288">
        <v>191.799172</v>
      </c>
      <c r="H25" s="31">
        <v>1.5126903299948412E-2</v>
      </c>
      <c r="J25" s="181"/>
      <c r="K25" s="182"/>
    </row>
    <row r="26" spans="2:11" ht="15.75">
      <c r="B26" s="39">
        <v>21</v>
      </c>
      <c r="C26" s="43" t="s">
        <v>101</v>
      </c>
      <c r="D26" s="43" t="s">
        <v>302</v>
      </c>
      <c r="E26" s="43" t="s">
        <v>309</v>
      </c>
      <c r="F26" s="47">
        <v>26579</v>
      </c>
      <c r="G26" s="288">
        <v>190.810641</v>
      </c>
      <c r="H26" s="31">
        <v>1.504893939275281E-2</v>
      </c>
      <c r="J26" s="181"/>
      <c r="K26" s="182"/>
    </row>
    <row r="27" spans="2:11" ht="15.75">
      <c r="B27" s="39">
        <v>22</v>
      </c>
      <c r="C27" s="43" t="s">
        <v>48</v>
      </c>
      <c r="D27" s="43" t="s">
        <v>47</v>
      </c>
      <c r="E27" s="43" t="s">
        <v>323</v>
      </c>
      <c r="F27" s="47">
        <v>214126</v>
      </c>
      <c r="G27" s="288">
        <v>190.46507699999998</v>
      </c>
      <c r="H27" s="31">
        <v>1.5021685295889745E-2</v>
      </c>
      <c r="J27" s="181"/>
      <c r="K27" s="182"/>
    </row>
    <row r="28" spans="2:11" ht="15.75">
      <c r="B28" s="39">
        <v>23</v>
      </c>
      <c r="C28" s="43" t="s">
        <v>376</v>
      </c>
      <c r="D28" s="43" t="s">
        <v>432</v>
      </c>
      <c r="E28" s="43" t="s">
        <v>311</v>
      </c>
      <c r="F28" s="47">
        <v>20733</v>
      </c>
      <c r="G28" s="288">
        <v>189.61365149999997</v>
      </c>
      <c r="H28" s="31">
        <v>1.4954534686889148E-2</v>
      </c>
      <c r="J28" s="181"/>
      <c r="K28" s="182"/>
    </row>
    <row r="29" spans="2:11" ht="15.75">
      <c r="B29" s="39">
        <v>24</v>
      </c>
      <c r="C29" s="43" t="s">
        <v>41</v>
      </c>
      <c r="D29" s="43" t="s">
        <v>427</v>
      </c>
      <c r="E29" s="43" t="s">
        <v>310</v>
      </c>
      <c r="F29" s="47">
        <v>95225</v>
      </c>
      <c r="G29" s="288">
        <v>185.68875</v>
      </c>
      <c r="H29" s="31">
        <v>1.4644983791370568E-2</v>
      </c>
      <c r="J29" s="181"/>
      <c r="K29" s="182"/>
    </row>
    <row r="30" spans="2:11" ht="15.75">
      <c r="B30" s="39">
        <v>25</v>
      </c>
      <c r="C30" s="43" t="s">
        <v>555</v>
      </c>
      <c r="D30" s="43" t="s">
        <v>558</v>
      </c>
      <c r="E30" s="43" t="s">
        <v>310</v>
      </c>
      <c r="F30" s="47">
        <v>104258</v>
      </c>
      <c r="G30" s="288">
        <v>179.32375999999999</v>
      </c>
      <c r="H30" s="31">
        <v>1.4142986899355107E-2</v>
      </c>
      <c r="J30" s="181"/>
      <c r="K30" s="182"/>
    </row>
    <row r="31" spans="2:11" ht="15.75">
      <c r="B31" s="39">
        <v>26</v>
      </c>
      <c r="C31" s="43" t="s">
        <v>405</v>
      </c>
      <c r="D31" s="43" t="s">
        <v>424</v>
      </c>
      <c r="E31" s="43" t="s">
        <v>352</v>
      </c>
      <c r="F31" s="47">
        <v>5440</v>
      </c>
      <c r="G31" s="288">
        <v>176.45728</v>
      </c>
      <c r="H31" s="31">
        <v>1.3916912066397873E-2</v>
      </c>
      <c r="J31" s="181"/>
      <c r="K31" s="182"/>
    </row>
    <row r="32" spans="2:11" ht="15.75">
      <c r="B32" s="39">
        <v>27</v>
      </c>
      <c r="C32" s="43" t="s">
        <v>155</v>
      </c>
      <c r="D32" s="43" t="s">
        <v>345</v>
      </c>
      <c r="E32" s="43" t="s">
        <v>311</v>
      </c>
      <c r="F32" s="47">
        <v>6550</v>
      </c>
      <c r="G32" s="288">
        <v>167.69964999999999</v>
      </c>
      <c r="H32" s="31">
        <v>1.3226211367508895E-2</v>
      </c>
      <c r="J32" s="181"/>
      <c r="K32" s="182"/>
    </row>
    <row r="33" spans="2:11" ht="15.75">
      <c r="B33" s="39">
        <v>28</v>
      </c>
      <c r="C33" s="43" t="s">
        <v>378</v>
      </c>
      <c r="D33" s="43" t="s">
        <v>429</v>
      </c>
      <c r="E33" s="43" t="s">
        <v>317</v>
      </c>
      <c r="F33" s="47">
        <v>8058</v>
      </c>
      <c r="G33" s="288">
        <v>161.587074</v>
      </c>
      <c r="H33" s="31">
        <v>1.2744121976290953E-2</v>
      </c>
      <c r="J33" s="181"/>
      <c r="K33" s="182"/>
    </row>
    <row r="34" spans="2:11" ht="15.75">
      <c r="B34" s="39">
        <v>29</v>
      </c>
      <c r="C34" s="43" t="s">
        <v>87</v>
      </c>
      <c r="D34" s="43" t="s">
        <v>288</v>
      </c>
      <c r="E34" s="43" t="s">
        <v>314</v>
      </c>
      <c r="F34" s="47">
        <v>9482</v>
      </c>
      <c r="G34" s="288">
        <v>146.21243999999999</v>
      </c>
      <c r="H34" s="31">
        <v>1.1531548431968774E-2</v>
      </c>
      <c r="J34" s="181"/>
      <c r="K34" s="182"/>
    </row>
    <row r="35" spans="2:11" ht="15.75">
      <c r="B35" s="39">
        <v>30</v>
      </c>
      <c r="C35" s="43" t="s">
        <v>377</v>
      </c>
      <c r="D35" s="43" t="s">
        <v>425</v>
      </c>
      <c r="E35" s="43" t="s">
        <v>426</v>
      </c>
      <c r="F35" s="47">
        <v>151792</v>
      </c>
      <c r="G35" s="288">
        <v>133.50106400000001</v>
      </c>
      <c r="H35" s="31">
        <v>1.0529021916571278E-2</v>
      </c>
      <c r="J35" s="181"/>
      <c r="K35" s="182"/>
    </row>
    <row r="36" spans="2:11" ht="15.75">
      <c r="B36" s="39">
        <v>31</v>
      </c>
      <c r="C36" s="43" t="s">
        <v>33</v>
      </c>
      <c r="D36" s="43" t="s">
        <v>2</v>
      </c>
      <c r="E36" s="43" t="s">
        <v>508</v>
      </c>
      <c r="F36" s="47">
        <v>50484</v>
      </c>
      <c r="G36" s="288">
        <v>133.17679200000001</v>
      </c>
      <c r="H36" s="31">
        <v>1.0503447086733739E-2</v>
      </c>
      <c r="J36" s="181"/>
      <c r="K36" s="182"/>
    </row>
    <row r="37" spans="2:11" ht="15.75">
      <c r="B37" s="39">
        <v>32</v>
      </c>
      <c r="C37" s="43" t="s">
        <v>37</v>
      </c>
      <c r="D37" s="43" t="s">
        <v>3</v>
      </c>
      <c r="E37" s="43" t="s">
        <v>354</v>
      </c>
      <c r="F37" s="47">
        <v>48206</v>
      </c>
      <c r="G37" s="288">
        <v>130.30081800000002</v>
      </c>
      <c r="H37" s="31">
        <v>1.0276623476717501E-2</v>
      </c>
      <c r="J37" s="181"/>
      <c r="K37" s="182"/>
    </row>
    <row r="38" spans="2:11" ht="15.75">
      <c r="B38" s="39">
        <v>33</v>
      </c>
      <c r="C38" s="43" t="s">
        <v>108</v>
      </c>
      <c r="D38" s="43" t="s">
        <v>306</v>
      </c>
      <c r="E38" s="43" t="s">
        <v>321</v>
      </c>
      <c r="F38" s="47">
        <v>23281</v>
      </c>
      <c r="G38" s="288">
        <v>127.7312065</v>
      </c>
      <c r="H38" s="31">
        <v>1.0073962202043511E-2</v>
      </c>
      <c r="J38" s="181"/>
      <c r="K38" s="182"/>
    </row>
    <row r="39" spans="2:11" ht="15.75">
      <c r="B39" s="39">
        <v>34</v>
      </c>
      <c r="C39" s="43" t="s">
        <v>38</v>
      </c>
      <c r="D39" s="43" t="s">
        <v>32</v>
      </c>
      <c r="E39" s="43" t="s">
        <v>307</v>
      </c>
      <c r="F39" s="47">
        <v>23870</v>
      </c>
      <c r="G39" s="288">
        <v>125.305565</v>
      </c>
      <c r="H39" s="31">
        <v>9.8826556180357256E-3</v>
      </c>
      <c r="J39" s="181"/>
      <c r="K39" s="182"/>
    </row>
    <row r="40" spans="2:11" ht="15.75">
      <c r="B40" s="39">
        <v>35</v>
      </c>
      <c r="C40" s="43" t="s">
        <v>142</v>
      </c>
      <c r="D40" s="43" t="s">
        <v>331</v>
      </c>
      <c r="E40" s="43" t="s">
        <v>317</v>
      </c>
      <c r="F40" s="47">
        <v>12566</v>
      </c>
      <c r="G40" s="288">
        <v>124.08925000000001</v>
      </c>
      <c r="H40" s="31">
        <v>9.7867267399523693E-3</v>
      </c>
      <c r="J40" s="181"/>
      <c r="K40" s="182"/>
    </row>
    <row r="41" spans="2:11" ht="15.75">
      <c r="B41" s="39">
        <v>36</v>
      </c>
      <c r="C41" s="43" t="s">
        <v>381</v>
      </c>
      <c r="D41" s="43" t="s">
        <v>431</v>
      </c>
      <c r="E41" s="43" t="s">
        <v>318</v>
      </c>
      <c r="F41" s="47">
        <v>71398</v>
      </c>
      <c r="G41" s="288">
        <v>119.23466000000001</v>
      </c>
      <c r="H41" s="31">
        <v>9.4038527539744912E-3</v>
      </c>
      <c r="J41" s="181"/>
      <c r="K41" s="182"/>
    </row>
    <row r="42" spans="2:11" ht="15.75">
      <c r="B42" s="39">
        <v>37</v>
      </c>
      <c r="C42" s="43" t="s">
        <v>386</v>
      </c>
      <c r="D42" s="43" t="s">
        <v>448</v>
      </c>
      <c r="E42" s="43" t="s">
        <v>307</v>
      </c>
      <c r="F42" s="47">
        <v>4551</v>
      </c>
      <c r="G42" s="288">
        <v>114.849036</v>
      </c>
      <c r="H42" s="31">
        <v>9.0579653892577487E-3</v>
      </c>
      <c r="J42" s="181"/>
      <c r="K42" s="182"/>
    </row>
    <row r="43" spans="2:11" ht="15.75">
      <c r="B43" s="39">
        <v>38</v>
      </c>
      <c r="C43" s="43" t="s">
        <v>36</v>
      </c>
      <c r="D43" s="43" t="s">
        <v>40</v>
      </c>
      <c r="E43" s="43" t="s">
        <v>310</v>
      </c>
      <c r="F43" s="47">
        <v>9957</v>
      </c>
      <c r="G43" s="288">
        <v>114.316317</v>
      </c>
      <c r="H43" s="31">
        <v>9.0159506677393204E-3</v>
      </c>
      <c r="J43" s="181"/>
      <c r="K43" s="182"/>
    </row>
    <row r="44" spans="2:11" ht="15.75">
      <c r="B44" s="39">
        <v>39</v>
      </c>
      <c r="C44" s="43" t="s">
        <v>400</v>
      </c>
      <c r="D44" s="43" t="s">
        <v>401</v>
      </c>
      <c r="E44" s="43" t="s">
        <v>355</v>
      </c>
      <c r="F44" s="47">
        <v>20702</v>
      </c>
      <c r="G44" s="288">
        <v>114.109424</v>
      </c>
      <c r="H44" s="31">
        <v>8.999633337628864E-3</v>
      </c>
      <c r="J44" s="181"/>
      <c r="K44" s="182"/>
    </row>
    <row r="45" spans="2:11" ht="15.75">
      <c r="B45" s="39">
        <v>40</v>
      </c>
      <c r="C45" s="43" t="s">
        <v>388</v>
      </c>
      <c r="D45" s="43" t="s">
        <v>444</v>
      </c>
      <c r="E45" s="43" t="s">
        <v>357</v>
      </c>
      <c r="F45" s="47">
        <v>4832</v>
      </c>
      <c r="G45" s="288">
        <v>113.96030400000001</v>
      </c>
      <c r="H45" s="31">
        <v>8.9878724744480356E-3</v>
      </c>
      <c r="J45" s="181"/>
      <c r="K45" s="182"/>
    </row>
    <row r="46" spans="2:11" ht="15.75">
      <c r="B46" s="39">
        <v>41</v>
      </c>
      <c r="C46" s="43" t="s">
        <v>379</v>
      </c>
      <c r="D46" s="43" t="s">
        <v>380</v>
      </c>
      <c r="E46" s="43" t="s">
        <v>320</v>
      </c>
      <c r="F46" s="47">
        <v>39578</v>
      </c>
      <c r="G46" s="288">
        <v>113.608649</v>
      </c>
      <c r="H46" s="31">
        <v>8.9601379898594184E-3</v>
      </c>
      <c r="J46" s="181"/>
      <c r="K46" s="182"/>
    </row>
    <row r="47" spans="2:11" ht="15.75">
      <c r="B47" s="39">
        <v>42</v>
      </c>
      <c r="C47" s="43" t="s">
        <v>399</v>
      </c>
      <c r="D47" s="43" t="s">
        <v>434</v>
      </c>
      <c r="E47" s="43" t="s">
        <v>311</v>
      </c>
      <c r="F47" s="47">
        <v>38793</v>
      </c>
      <c r="G47" s="288">
        <v>109.55143199999999</v>
      </c>
      <c r="H47" s="31">
        <v>8.6401515760186603E-3</v>
      </c>
      <c r="J47" s="181"/>
      <c r="K47" s="182"/>
    </row>
    <row r="48" spans="2:11" ht="15.75">
      <c r="B48" s="39">
        <v>43</v>
      </c>
      <c r="C48" s="43" t="s">
        <v>387</v>
      </c>
      <c r="D48" s="43" t="s">
        <v>439</v>
      </c>
      <c r="E48" s="43" t="s">
        <v>323</v>
      </c>
      <c r="F48" s="47">
        <v>39776</v>
      </c>
      <c r="G48" s="288">
        <v>109.26467199999999</v>
      </c>
      <c r="H48" s="31">
        <v>8.6175352594565977E-3</v>
      </c>
      <c r="J48" s="181"/>
      <c r="K48" s="182"/>
    </row>
    <row r="49" spans="2:11" ht="15.75">
      <c r="B49" s="39">
        <v>44</v>
      </c>
      <c r="C49" s="43" t="s">
        <v>556</v>
      </c>
      <c r="D49" s="43" t="s">
        <v>559</v>
      </c>
      <c r="E49" s="43" t="s">
        <v>321</v>
      </c>
      <c r="F49" s="47">
        <v>22035</v>
      </c>
      <c r="G49" s="288">
        <v>108.01557</v>
      </c>
      <c r="H49" s="31">
        <v>8.5190205215213786E-3</v>
      </c>
      <c r="J49" s="181"/>
      <c r="K49" s="182"/>
    </row>
    <row r="50" spans="2:11" ht="15.75">
      <c r="B50" s="39">
        <v>45</v>
      </c>
      <c r="C50" s="43" t="s">
        <v>392</v>
      </c>
      <c r="D50" s="43" t="s">
        <v>393</v>
      </c>
      <c r="E50" s="43" t="s">
        <v>307</v>
      </c>
      <c r="F50" s="47">
        <v>5373</v>
      </c>
      <c r="G50" s="288">
        <v>107.71521749999999</v>
      </c>
      <c r="H50" s="31">
        <v>8.4953321855602733E-3</v>
      </c>
      <c r="J50" s="181"/>
      <c r="K50" s="182"/>
    </row>
    <row r="51" spans="2:11" ht="15.75">
      <c r="B51" s="39">
        <v>46</v>
      </c>
      <c r="C51" s="43" t="s">
        <v>394</v>
      </c>
      <c r="D51" s="43" t="s">
        <v>446</v>
      </c>
      <c r="E51" s="43" t="s">
        <v>320</v>
      </c>
      <c r="F51" s="47">
        <v>41723</v>
      </c>
      <c r="G51" s="288">
        <v>105.97642</v>
      </c>
      <c r="H51" s="31">
        <v>8.358195922841205E-3</v>
      </c>
      <c r="J51" s="181"/>
      <c r="K51" s="182"/>
    </row>
    <row r="52" spans="2:11" ht="15.75">
      <c r="B52" s="39">
        <v>47</v>
      </c>
      <c r="C52" s="43" t="s">
        <v>375</v>
      </c>
      <c r="D52" s="43" t="s">
        <v>430</v>
      </c>
      <c r="E52" s="43" t="s">
        <v>310</v>
      </c>
      <c r="F52" s="47">
        <v>11535</v>
      </c>
      <c r="G52" s="288">
        <v>102.0097725</v>
      </c>
      <c r="H52" s="31">
        <v>8.0453525850322071E-3</v>
      </c>
      <c r="J52" s="181"/>
      <c r="K52" s="182"/>
    </row>
    <row r="53" spans="2:11" ht="15.75">
      <c r="B53" s="39">
        <v>48</v>
      </c>
      <c r="C53" s="43" t="s">
        <v>412</v>
      </c>
      <c r="D53" s="43" t="s">
        <v>437</v>
      </c>
      <c r="E53" s="43" t="s">
        <v>307</v>
      </c>
      <c r="F53" s="47">
        <v>44786</v>
      </c>
      <c r="G53" s="288">
        <v>99.044239000000005</v>
      </c>
      <c r="H53" s="31">
        <v>7.8114655561181429E-3</v>
      </c>
      <c r="J53" s="181"/>
      <c r="K53" s="182"/>
    </row>
    <row r="54" spans="2:11" ht="15.75">
      <c r="B54" s="39">
        <v>49</v>
      </c>
      <c r="C54" s="43" t="s">
        <v>402</v>
      </c>
      <c r="D54" s="43" t="s">
        <v>447</v>
      </c>
      <c r="E54" s="43" t="s">
        <v>311</v>
      </c>
      <c r="F54" s="47">
        <v>27317</v>
      </c>
      <c r="G54" s="288">
        <v>98.177298000000008</v>
      </c>
      <c r="H54" s="31">
        <v>7.7430912636902247E-3</v>
      </c>
      <c r="J54" s="181"/>
      <c r="K54" s="182"/>
    </row>
    <row r="55" spans="2:11" ht="15.75">
      <c r="B55" s="39">
        <v>50</v>
      </c>
      <c r="C55" s="43" t="s">
        <v>34</v>
      </c>
      <c r="D55" s="43" t="s">
        <v>557</v>
      </c>
      <c r="E55" s="43" t="s">
        <v>317</v>
      </c>
      <c r="F55" s="47">
        <v>90073</v>
      </c>
      <c r="G55" s="288">
        <v>94.576650000000001</v>
      </c>
      <c r="H55" s="31">
        <v>7.4591137389428668E-3</v>
      </c>
      <c r="J55" s="181"/>
      <c r="K55" s="182"/>
    </row>
    <row r="56" spans="2:11" ht="15.75">
      <c r="B56" s="39">
        <v>51</v>
      </c>
      <c r="C56" s="43" t="s">
        <v>397</v>
      </c>
      <c r="D56" s="43" t="s">
        <v>436</v>
      </c>
      <c r="E56" s="43" t="s">
        <v>307</v>
      </c>
      <c r="F56" s="47">
        <v>7703</v>
      </c>
      <c r="G56" s="288">
        <v>92.462960500000008</v>
      </c>
      <c r="H56" s="31">
        <v>7.2924103254754921E-3</v>
      </c>
      <c r="J56" s="181"/>
      <c r="K56" s="182"/>
    </row>
    <row r="57" spans="2:11" ht="15.75">
      <c r="B57" s="39">
        <v>52</v>
      </c>
      <c r="C57" s="43" t="s">
        <v>395</v>
      </c>
      <c r="D57" s="43" t="s">
        <v>441</v>
      </c>
      <c r="E57" s="43" t="s">
        <v>310</v>
      </c>
      <c r="F57" s="47">
        <v>50317</v>
      </c>
      <c r="G57" s="288">
        <v>92.382011999999989</v>
      </c>
      <c r="H57" s="31">
        <v>7.2860260427958139E-3</v>
      </c>
      <c r="J57" s="181"/>
      <c r="K57" s="182"/>
    </row>
    <row r="58" spans="2:11" ht="15.75">
      <c r="B58" s="39">
        <v>53</v>
      </c>
      <c r="C58" s="43" t="s">
        <v>16</v>
      </c>
      <c r="D58" s="43" t="s">
        <v>42</v>
      </c>
      <c r="E58" s="43" t="s">
        <v>353</v>
      </c>
      <c r="F58" s="47">
        <v>393698</v>
      </c>
      <c r="G58" s="288">
        <v>91.534784999999999</v>
      </c>
      <c r="H58" s="31">
        <v>7.2192065629802012E-3</v>
      </c>
      <c r="J58" s="181"/>
      <c r="K58" s="182"/>
    </row>
    <row r="59" spans="2:11" ht="15.75">
      <c r="B59" s="39">
        <v>54</v>
      </c>
      <c r="C59" s="43" t="s">
        <v>403</v>
      </c>
      <c r="D59" s="43" t="s">
        <v>404</v>
      </c>
      <c r="E59" s="43" t="s">
        <v>323</v>
      </c>
      <c r="F59" s="47">
        <v>25682</v>
      </c>
      <c r="G59" s="288">
        <v>89.399041999999994</v>
      </c>
      <c r="H59" s="31">
        <v>7.0507638241630501E-3</v>
      </c>
      <c r="J59" s="181"/>
      <c r="K59" s="182"/>
    </row>
    <row r="60" spans="2:11" ht="15.75">
      <c r="B60" s="39">
        <v>55</v>
      </c>
      <c r="C60" s="43" t="s">
        <v>406</v>
      </c>
      <c r="D60" s="43" t="s">
        <v>438</v>
      </c>
      <c r="E60" s="43" t="s">
        <v>307</v>
      </c>
      <c r="F60" s="47">
        <v>5542</v>
      </c>
      <c r="G60" s="288">
        <v>84.013948999999997</v>
      </c>
      <c r="H60" s="31">
        <v>6.6260498891507081E-3</v>
      </c>
      <c r="J60" s="181"/>
      <c r="K60" s="182"/>
    </row>
    <row r="61" spans="2:11" ht="15.75">
      <c r="B61" s="39">
        <v>56</v>
      </c>
      <c r="C61" s="43" t="s">
        <v>54</v>
      </c>
      <c r="D61" s="43" t="s">
        <v>53</v>
      </c>
      <c r="E61" s="43" t="s">
        <v>352</v>
      </c>
      <c r="F61" s="47">
        <v>72753</v>
      </c>
      <c r="G61" s="288">
        <v>83.1930555</v>
      </c>
      <c r="H61" s="31">
        <v>6.561307291648482E-3</v>
      </c>
      <c r="J61" s="181"/>
      <c r="K61" s="182"/>
    </row>
    <row r="62" spans="2:11" ht="15.75">
      <c r="B62" s="39">
        <v>57</v>
      </c>
      <c r="C62" s="43" t="s">
        <v>396</v>
      </c>
      <c r="D62" s="43" t="s">
        <v>440</v>
      </c>
      <c r="E62" s="43" t="s">
        <v>353</v>
      </c>
      <c r="F62" s="47">
        <v>19805</v>
      </c>
      <c r="G62" s="288">
        <v>77.338525000000004</v>
      </c>
      <c r="H62" s="31">
        <v>6.0995695489010912E-3</v>
      </c>
      <c r="J62" s="181"/>
      <c r="K62" s="182"/>
    </row>
    <row r="63" spans="2:11" ht="15.75">
      <c r="B63" s="39">
        <v>58</v>
      </c>
      <c r="C63" s="43" t="s">
        <v>391</v>
      </c>
      <c r="D63" s="43" t="s">
        <v>442</v>
      </c>
      <c r="E63" s="43" t="s">
        <v>443</v>
      </c>
      <c r="F63" s="120">
        <v>9607</v>
      </c>
      <c r="G63" s="288">
        <v>73.945079000000007</v>
      </c>
      <c r="H63" s="31">
        <v>5.8319337246150686E-3</v>
      </c>
      <c r="J63" s="181"/>
      <c r="K63" s="182"/>
    </row>
    <row r="64" spans="2:11" ht="15.75">
      <c r="B64" s="39">
        <v>59</v>
      </c>
      <c r="C64" s="43" t="s">
        <v>409</v>
      </c>
      <c r="D64" s="43" t="s">
        <v>410</v>
      </c>
      <c r="E64" s="43" t="s">
        <v>307</v>
      </c>
      <c r="F64" s="120">
        <v>14626</v>
      </c>
      <c r="G64" s="288">
        <v>62.657784000000007</v>
      </c>
      <c r="H64" s="31">
        <v>4.9417222695677483E-3</v>
      </c>
      <c r="J64" s="181"/>
      <c r="K64" s="182"/>
    </row>
    <row r="65" spans="2:11" ht="15.75">
      <c r="B65" s="39">
        <v>60</v>
      </c>
      <c r="C65" s="43" t="s">
        <v>398</v>
      </c>
      <c r="D65" s="43" t="s">
        <v>445</v>
      </c>
      <c r="E65" s="43" t="s">
        <v>307</v>
      </c>
      <c r="F65" s="120">
        <v>10044</v>
      </c>
      <c r="G65" s="288">
        <v>60.459857999999997</v>
      </c>
      <c r="H65" s="31">
        <v>4.7683752539589295E-3</v>
      </c>
      <c r="J65" s="181"/>
      <c r="K65" s="182"/>
    </row>
    <row r="66" spans="2:11" ht="15.75">
      <c r="B66" s="39">
        <v>61</v>
      </c>
      <c r="C66" s="43" t="s">
        <v>389</v>
      </c>
      <c r="D66" s="43" t="s">
        <v>390</v>
      </c>
      <c r="E66" s="43" t="s">
        <v>355</v>
      </c>
      <c r="F66" s="120">
        <v>56941</v>
      </c>
      <c r="G66" s="288">
        <v>42.705750000000002</v>
      </c>
      <c r="H66" s="31">
        <v>3.368136284768591E-3</v>
      </c>
      <c r="J66" s="181"/>
      <c r="K66" s="182"/>
    </row>
    <row r="67" spans="2:11" ht="15.75">
      <c r="B67" s="39">
        <v>62</v>
      </c>
      <c r="C67" s="43" t="s">
        <v>408</v>
      </c>
      <c r="D67" s="43" t="s">
        <v>433</v>
      </c>
      <c r="E67" s="43" t="s">
        <v>311</v>
      </c>
      <c r="F67" s="120">
        <v>6977</v>
      </c>
      <c r="G67" s="288">
        <v>42.067821500000001</v>
      </c>
      <c r="H67" s="31">
        <v>3.3178238531185672E-3</v>
      </c>
      <c r="J67" s="181"/>
      <c r="K67" s="182"/>
    </row>
    <row r="68" spans="2:11" ht="15.75">
      <c r="B68" s="39">
        <v>63</v>
      </c>
      <c r="C68" s="43" t="s">
        <v>242</v>
      </c>
      <c r="D68" s="43" t="s">
        <v>369</v>
      </c>
      <c r="E68" s="43" t="s">
        <v>312</v>
      </c>
      <c r="F68" s="120">
        <v>42470</v>
      </c>
      <c r="G68" s="288">
        <v>32.001145000000001</v>
      </c>
      <c r="H68" s="31">
        <v>2.5238806865267786E-3</v>
      </c>
      <c r="J68" s="181"/>
      <c r="K68" s="182"/>
    </row>
    <row r="69" spans="2:11" ht="15.75">
      <c r="B69" s="39">
        <v>64</v>
      </c>
      <c r="C69" s="43" t="s">
        <v>413</v>
      </c>
      <c r="D69" s="43" t="s">
        <v>449</v>
      </c>
      <c r="E69" s="43" t="s">
        <v>353</v>
      </c>
      <c r="F69" s="120">
        <v>12846</v>
      </c>
      <c r="G69" s="288">
        <v>28.954884</v>
      </c>
      <c r="H69" s="31">
        <v>2.2836268048603645E-3</v>
      </c>
      <c r="J69" s="181"/>
      <c r="K69" s="182"/>
    </row>
    <row r="70" spans="2:11" ht="15.75">
      <c r="B70" s="40"/>
      <c r="C70" s="40"/>
      <c r="D70" s="45"/>
      <c r="E70" s="40"/>
      <c r="F70" s="32"/>
      <c r="G70" s="289"/>
      <c r="H70" s="33"/>
    </row>
    <row r="71" spans="2:11" ht="15.75">
      <c r="B71" s="40"/>
      <c r="C71" s="40"/>
      <c r="D71" s="45" t="s">
        <v>571</v>
      </c>
      <c r="E71" s="40"/>
      <c r="F71" s="32"/>
      <c r="G71" s="289"/>
      <c r="H71" s="33"/>
    </row>
    <row r="72" spans="2:11" ht="16.5" thickBot="1">
      <c r="B72" s="39">
        <v>65</v>
      </c>
      <c r="C72" s="40" t="s">
        <v>572</v>
      </c>
      <c r="D72" s="156" t="s">
        <v>573</v>
      </c>
      <c r="E72" s="40" t="s">
        <v>320</v>
      </c>
      <c r="F72" s="157">
        <v>41428</v>
      </c>
      <c r="G72" s="290">
        <v>23.862527999999998</v>
      </c>
      <c r="H72" s="101">
        <v>1.8820005831323993E-3</v>
      </c>
      <c r="J72" s="181"/>
      <c r="K72" s="182"/>
    </row>
    <row r="73" spans="2:11" ht="16.5" thickBot="1">
      <c r="B73" s="56"/>
      <c r="C73" s="56"/>
      <c r="D73" s="57" t="s">
        <v>460</v>
      </c>
      <c r="E73" s="56"/>
      <c r="F73" s="74"/>
      <c r="G73" s="291">
        <v>12177.889485000002</v>
      </c>
      <c r="H73" s="59">
        <f>SUM(H6:H72)</f>
        <v>0.96045126116109403</v>
      </c>
      <c r="I73" s="292"/>
      <c r="J73" s="105"/>
      <c r="K73" s="105"/>
    </row>
    <row r="74" spans="2:11" ht="15.75">
      <c r="B74" s="40"/>
      <c r="C74" s="40"/>
      <c r="D74" s="45"/>
      <c r="E74" s="40"/>
      <c r="F74" s="32"/>
      <c r="G74" s="289"/>
      <c r="H74" s="33"/>
    </row>
    <row r="75" spans="2:11" ht="16.5" thickBot="1">
      <c r="B75" s="64" t="s">
        <v>124</v>
      </c>
      <c r="C75" s="41"/>
      <c r="D75" s="45" t="s">
        <v>583</v>
      </c>
      <c r="E75" s="41"/>
      <c r="F75" s="86"/>
      <c r="G75" s="293">
        <v>0</v>
      </c>
      <c r="H75" s="294">
        <v>0</v>
      </c>
    </row>
    <row r="76" spans="2:11" ht="16.5" thickBot="1">
      <c r="B76" s="60"/>
      <c r="C76" s="61"/>
      <c r="D76" s="57" t="s">
        <v>460</v>
      </c>
      <c r="E76" s="62"/>
      <c r="F76" s="158"/>
      <c r="G76" s="295">
        <v>0</v>
      </c>
      <c r="H76" s="296">
        <v>0</v>
      </c>
    </row>
    <row r="77" spans="2:11" ht="15.75">
      <c r="B77" s="38"/>
      <c r="C77" s="41"/>
      <c r="D77" s="45"/>
      <c r="E77" s="99"/>
      <c r="F77" s="159"/>
      <c r="G77" s="289"/>
      <c r="H77" s="297"/>
    </row>
    <row r="78" spans="2:11" ht="16.5" thickBot="1">
      <c r="B78" s="64" t="s">
        <v>252</v>
      </c>
      <c r="C78" s="41"/>
      <c r="D78" s="45" t="s">
        <v>185</v>
      </c>
      <c r="E78" s="99"/>
      <c r="F78" s="159"/>
      <c r="G78" s="290">
        <v>469.84573300000005</v>
      </c>
      <c r="H78" s="298">
        <v>3.7100000000000001E-2</v>
      </c>
      <c r="I78" s="105"/>
    </row>
    <row r="79" spans="2:11" ht="16.5" thickBot="1">
      <c r="B79" s="60"/>
      <c r="C79" s="61"/>
      <c r="D79" s="57" t="s">
        <v>460</v>
      </c>
      <c r="E79" s="62"/>
      <c r="F79" s="100"/>
      <c r="G79" s="291">
        <v>469.84573300000005</v>
      </c>
      <c r="H79" s="299">
        <f>SUM(H78)</f>
        <v>3.7100000000000001E-2</v>
      </c>
      <c r="I79" s="292"/>
    </row>
    <row r="80" spans="2:11" ht="15.75" thickBot="1">
      <c r="B80" s="86"/>
      <c r="C80" s="86"/>
      <c r="D80" s="86"/>
      <c r="E80" s="86"/>
      <c r="F80" s="93"/>
      <c r="G80" s="86"/>
      <c r="H80" s="87"/>
    </row>
    <row r="81" spans="2:13" ht="16.5" thickBot="1">
      <c r="B81" s="70" t="s">
        <v>253</v>
      </c>
      <c r="C81" s="61"/>
      <c r="D81" s="71" t="s">
        <v>461</v>
      </c>
      <c r="E81" s="88"/>
      <c r="F81" s="94"/>
      <c r="G81" s="300">
        <v>31.6</v>
      </c>
      <c r="H81" s="82">
        <f>+G81/G83-0.0001</f>
        <v>2.392243002375265E-3</v>
      </c>
      <c r="I81" s="105"/>
      <c r="M81" s="273"/>
    </row>
    <row r="82" spans="2:13" ht="16.5" thickBot="1">
      <c r="B82" s="40"/>
      <c r="C82" s="40"/>
      <c r="D82" s="45" t="s">
        <v>460</v>
      </c>
      <c r="E82" s="40"/>
      <c r="F82" s="32"/>
      <c r="G82" s="301">
        <f>+G81</f>
        <v>31.6</v>
      </c>
      <c r="H82" s="82">
        <f>SUM(H81)</f>
        <v>2.392243002375265E-3</v>
      </c>
      <c r="I82" s="292"/>
    </row>
    <row r="83" spans="2:13" ht="16.5" thickBot="1">
      <c r="B83" s="56"/>
      <c r="C83" s="56"/>
      <c r="D83" s="57" t="s">
        <v>462</v>
      </c>
      <c r="E83" s="56"/>
      <c r="F83" s="74"/>
      <c r="G83" s="295">
        <v>12679.341448599998</v>
      </c>
      <c r="H83" s="302">
        <f>+H82+H79+H73+0.0001</f>
        <v>1.0000435041634694</v>
      </c>
      <c r="I83" s="105"/>
    </row>
    <row r="84" spans="2:13">
      <c r="B84" s="24"/>
      <c r="C84" s="1"/>
      <c r="D84" s="5" t="s">
        <v>110</v>
      </c>
      <c r="E84" s="4"/>
      <c r="F84" s="4"/>
      <c r="G84" s="1"/>
      <c r="H84" s="25"/>
    </row>
    <row r="85" spans="2:13">
      <c r="B85" s="24"/>
      <c r="C85" s="1"/>
      <c r="D85" s="277" t="s">
        <v>562</v>
      </c>
      <c r="E85" s="4"/>
      <c r="F85" s="4"/>
      <c r="G85" s="1"/>
      <c r="H85" s="25"/>
    </row>
    <row r="86" spans="2:13">
      <c r="B86" s="24"/>
      <c r="C86" s="1"/>
      <c r="D86" s="12" t="s">
        <v>111</v>
      </c>
      <c r="E86" s="5"/>
      <c r="F86" s="5"/>
      <c r="G86" s="1"/>
      <c r="H86" s="25"/>
    </row>
    <row r="87" spans="2:13" ht="15.75">
      <c r="B87" s="24"/>
      <c r="C87" s="1"/>
      <c r="D87" s="3" t="s">
        <v>112</v>
      </c>
      <c r="E87" s="5"/>
      <c r="F87" s="303" t="s">
        <v>113</v>
      </c>
      <c r="G87" s="1"/>
      <c r="H87" s="25"/>
    </row>
    <row r="88" spans="2:13" ht="15.75">
      <c r="B88" s="24"/>
      <c r="C88" s="1"/>
      <c r="D88" s="3" t="s">
        <v>114</v>
      </c>
      <c r="E88" s="5"/>
      <c r="F88" s="303" t="s">
        <v>113</v>
      </c>
      <c r="G88" s="1"/>
      <c r="H88" s="25"/>
    </row>
    <row r="89" spans="2:13" ht="15.75">
      <c r="B89" s="24"/>
      <c r="C89" s="1"/>
      <c r="D89" s="3" t="s">
        <v>450</v>
      </c>
      <c r="E89" s="5"/>
      <c r="F89" s="304"/>
      <c r="G89" s="1"/>
      <c r="H89" s="25"/>
    </row>
    <row r="90" spans="2:13" ht="15.75">
      <c r="B90" s="24"/>
      <c r="C90" s="1"/>
      <c r="D90" s="3" t="s">
        <v>574</v>
      </c>
      <c r="E90" s="5"/>
      <c r="F90" s="305">
        <v>10.104994</v>
      </c>
      <c r="G90" s="1"/>
      <c r="H90" s="25"/>
    </row>
    <row r="91" spans="2:13" ht="15.75">
      <c r="B91" s="24"/>
      <c r="C91" s="1"/>
      <c r="D91" s="3" t="s">
        <v>580</v>
      </c>
      <c r="E91" s="5"/>
      <c r="F91" s="305">
        <v>10.104877</v>
      </c>
      <c r="G91" s="1"/>
      <c r="H91" s="25"/>
    </row>
    <row r="92" spans="2:13" ht="15.75">
      <c r="B92" s="24"/>
      <c r="C92" s="1"/>
      <c r="D92" s="3" t="s">
        <v>577</v>
      </c>
      <c r="E92" s="5"/>
      <c r="F92" s="305">
        <v>10.116584</v>
      </c>
      <c r="G92" s="1"/>
      <c r="H92" s="25"/>
    </row>
    <row r="93" spans="2:13" ht="15.75">
      <c r="B93" s="24"/>
      <c r="C93" s="1"/>
      <c r="D93" s="3" t="s">
        <v>581</v>
      </c>
      <c r="E93" s="5"/>
      <c r="F93" s="305">
        <v>10.118357</v>
      </c>
      <c r="G93" s="1"/>
      <c r="H93" s="25"/>
    </row>
    <row r="94" spans="2:13" ht="15.75">
      <c r="B94" s="24"/>
      <c r="C94" s="1"/>
      <c r="D94" s="3" t="s">
        <v>569</v>
      </c>
      <c r="E94" s="5"/>
      <c r="F94" s="306"/>
      <c r="G94" s="1"/>
      <c r="H94" s="25"/>
    </row>
    <row r="95" spans="2:13" ht="15.75">
      <c r="B95" s="24"/>
      <c r="C95" s="1"/>
      <c r="D95" s="3" t="s">
        <v>574</v>
      </c>
      <c r="E95" s="5"/>
      <c r="F95" s="307">
        <v>10.02689</v>
      </c>
      <c r="G95" s="1"/>
      <c r="H95" s="25"/>
    </row>
    <row r="96" spans="2:13" ht="15.75">
      <c r="B96" s="24"/>
      <c r="C96" s="1"/>
      <c r="D96" s="3" t="s">
        <v>580</v>
      </c>
      <c r="E96" s="5"/>
      <c r="F96" s="307">
        <v>10.026775000000001</v>
      </c>
      <c r="G96" s="1"/>
      <c r="H96" s="25"/>
    </row>
    <row r="97" spans="2:8" ht="15.75">
      <c r="B97" s="24"/>
      <c r="C97" s="1"/>
      <c r="D97" s="3" t="s">
        <v>577</v>
      </c>
      <c r="E97" s="5"/>
      <c r="F97" s="307">
        <v>10.044173000000001</v>
      </c>
      <c r="G97" s="1"/>
      <c r="H97" s="25"/>
    </row>
    <row r="98" spans="2:8" ht="15.75">
      <c r="B98" s="24"/>
      <c r="C98" s="1"/>
      <c r="D98" s="3" t="s">
        <v>581</v>
      </c>
      <c r="E98" s="5"/>
      <c r="F98" s="307">
        <v>10.04476</v>
      </c>
      <c r="G98" s="1"/>
      <c r="H98" s="25"/>
    </row>
    <row r="99" spans="2:8" ht="15.75">
      <c r="B99" s="24"/>
      <c r="C99" s="1"/>
      <c r="D99" s="3" t="s">
        <v>459</v>
      </c>
      <c r="E99" s="5"/>
      <c r="F99" s="303">
        <v>465.71137499999998</v>
      </c>
      <c r="G99" s="1"/>
      <c r="H99" s="25"/>
    </row>
    <row r="100" spans="2:8" ht="15.75">
      <c r="B100" s="24"/>
      <c r="C100" s="1"/>
      <c r="D100" s="3" t="s">
        <v>561</v>
      </c>
      <c r="E100" s="5"/>
      <c r="F100" s="303"/>
      <c r="G100" s="1"/>
      <c r="H100" s="25"/>
    </row>
    <row r="101" spans="2:8" ht="15.75">
      <c r="B101" s="24"/>
      <c r="C101" s="1"/>
      <c r="D101" s="3" t="s">
        <v>116</v>
      </c>
      <c r="E101" s="5"/>
      <c r="F101" s="303" t="s">
        <v>113</v>
      </c>
      <c r="G101" s="1"/>
      <c r="H101" s="25"/>
    </row>
    <row r="102" spans="2:8" ht="15.75">
      <c r="B102" s="24"/>
      <c r="C102" s="1"/>
      <c r="D102" s="3" t="s">
        <v>117</v>
      </c>
      <c r="E102" s="5"/>
      <c r="F102" s="308">
        <v>0.2558148554166933</v>
      </c>
      <c r="G102" s="1"/>
      <c r="H102" s="25"/>
    </row>
    <row r="103" spans="2:8" ht="15.75">
      <c r="B103" s="24"/>
      <c r="C103" s="1"/>
      <c r="D103" s="3" t="s">
        <v>118</v>
      </c>
      <c r="E103" s="5"/>
      <c r="F103" s="308" t="s">
        <v>113</v>
      </c>
      <c r="G103" s="1"/>
      <c r="H103" s="25"/>
    </row>
    <row r="104" spans="2:8" ht="15.75">
      <c r="B104" s="24"/>
      <c r="C104" s="1"/>
      <c r="D104" s="3" t="s">
        <v>119</v>
      </c>
      <c r="E104" s="5"/>
      <c r="F104" s="303" t="s">
        <v>113</v>
      </c>
      <c r="G104" s="1"/>
      <c r="H104" s="25"/>
    </row>
    <row r="105" spans="2:8" ht="16.5" thickBot="1">
      <c r="B105" s="29"/>
      <c r="C105" s="26"/>
      <c r="D105" s="20" t="s">
        <v>570</v>
      </c>
      <c r="E105" s="26"/>
      <c r="F105" s="26"/>
      <c r="G105" s="26"/>
      <c r="H105" s="28"/>
    </row>
  </sheetData>
  <mergeCells count="2">
    <mergeCell ref="B1:H1"/>
    <mergeCell ref="B2:H2"/>
  </mergeCells>
  <phoneticPr fontId="1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26"/>
  <sheetViews>
    <sheetView zoomScale="85" zoomScaleNormal="85" zoomScaleSheetLayoutView="85" workbookViewId="0">
      <selection sqref="A1:F1"/>
    </sheetView>
  </sheetViews>
  <sheetFormatPr defaultRowHeight="15"/>
  <cols>
    <col min="1" max="1" width="2.85546875" style="125" customWidth="1"/>
    <col min="2" max="2" width="54.7109375" style="125" customWidth="1"/>
    <col min="3" max="3" width="12.28515625" style="125" customWidth="1"/>
    <col min="4" max="4" width="16.5703125" style="125" customWidth="1"/>
    <col min="5" max="5" width="17" style="125" customWidth="1"/>
    <col min="6" max="6" width="18.42578125" style="125" customWidth="1"/>
    <col min="7" max="7" width="6.42578125" style="125" customWidth="1"/>
    <col min="8" max="8" width="9.140625" style="125" hidden="1" customWidth="1"/>
    <col min="9" max="9" width="14" style="125" bestFit="1" customWidth="1"/>
    <col min="10" max="10" width="12.85546875" style="125" bestFit="1" customWidth="1"/>
    <col min="11" max="16384" width="9.140625" style="125"/>
  </cols>
  <sheetData>
    <row r="1" spans="1:12" ht="18.75">
      <c r="A1" s="313" t="s">
        <v>465</v>
      </c>
      <c r="B1" s="313"/>
      <c r="C1" s="313"/>
      <c r="D1" s="313"/>
      <c r="E1" s="313"/>
      <c r="F1" s="313"/>
    </row>
    <row r="2" spans="1:12">
      <c r="A2" s="126"/>
      <c r="B2" s="126"/>
      <c r="C2" s="126"/>
      <c r="D2" s="126"/>
      <c r="E2" s="126"/>
      <c r="F2" s="126"/>
    </row>
    <row r="3" spans="1:12" ht="18.75">
      <c r="A3" s="313" t="s">
        <v>492</v>
      </c>
      <c r="B3" s="313"/>
      <c r="C3" s="313"/>
      <c r="D3" s="313"/>
      <c r="E3" s="313"/>
      <c r="F3" s="313"/>
    </row>
    <row r="4" spans="1:12" ht="18.75">
      <c r="A4" s="124"/>
      <c r="B4" s="124"/>
      <c r="C4" s="124"/>
      <c r="D4" s="124"/>
      <c r="E4" s="124"/>
      <c r="F4" s="124"/>
    </row>
    <row r="5" spans="1:12" ht="15.75">
      <c r="A5" s="127" t="s">
        <v>466</v>
      </c>
      <c r="B5" s="127" t="s">
        <v>542</v>
      </c>
      <c r="C5" s="128"/>
      <c r="D5" s="128"/>
      <c r="E5" s="128"/>
      <c r="F5" s="128"/>
    </row>
    <row r="6" spans="1:12" s="131" customFormat="1" ht="49.5" customHeight="1">
      <c r="A6" s="129"/>
      <c r="B6" s="130" t="s">
        <v>467</v>
      </c>
      <c r="C6" s="130" t="s">
        <v>468</v>
      </c>
      <c r="D6" s="130" t="s">
        <v>469</v>
      </c>
      <c r="E6" s="130" t="s">
        <v>470</v>
      </c>
      <c r="F6" s="130" t="s">
        <v>471</v>
      </c>
      <c r="H6" s="131" t="s">
        <v>472</v>
      </c>
    </row>
    <row r="7" spans="1:12" ht="15.75">
      <c r="A7" s="128"/>
      <c r="B7" s="132"/>
      <c r="C7" s="132"/>
      <c r="D7" s="133"/>
      <c r="E7" s="133"/>
      <c r="F7" s="134"/>
    </row>
    <row r="8" spans="1:12" ht="15.75">
      <c r="A8" s="128"/>
      <c r="B8" s="135" t="s">
        <v>493</v>
      </c>
      <c r="C8" s="136"/>
      <c r="D8" s="136"/>
      <c r="E8" s="136"/>
      <c r="F8" s="137"/>
    </row>
    <row r="9" spans="1:12" ht="34.5" customHeight="1">
      <c r="A9" s="128"/>
      <c r="B9" s="316" t="s">
        <v>543</v>
      </c>
      <c r="C9" s="317"/>
      <c r="D9" s="317"/>
      <c r="E9" s="317"/>
      <c r="F9" s="318"/>
    </row>
    <row r="10" spans="1:12" ht="15.75">
      <c r="A10" s="128"/>
      <c r="B10" s="138"/>
      <c r="C10" s="139"/>
      <c r="D10" s="139"/>
      <c r="E10" s="139"/>
      <c r="F10" s="140"/>
    </row>
    <row r="11" spans="1:12" ht="15.75">
      <c r="A11" s="128"/>
      <c r="B11" s="138" t="s">
        <v>479</v>
      </c>
      <c r="C11" s="139"/>
      <c r="D11" s="139"/>
      <c r="E11" s="139"/>
      <c r="F11" s="140"/>
      <c r="L11" s="141"/>
    </row>
    <row r="12" spans="1:12" ht="15.75">
      <c r="A12" s="128"/>
      <c r="B12" s="138" t="s">
        <v>473</v>
      </c>
      <c r="C12" s="139"/>
      <c r="D12" s="139"/>
      <c r="E12" s="139"/>
      <c r="F12" s="140"/>
    </row>
    <row r="13" spans="1:12" ht="15.75">
      <c r="A13" s="128"/>
      <c r="B13" s="138" t="s">
        <v>480</v>
      </c>
      <c r="C13" s="139"/>
      <c r="D13" s="139"/>
      <c r="E13" s="139"/>
      <c r="F13" s="140"/>
      <c r="I13" s="142"/>
      <c r="J13" s="142"/>
    </row>
    <row r="14" spans="1:12" ht="15.75">
      <c r="A14" s="128"/>
      <c r="B14" s="138" t="s">
        <v>474</v>
      </c>
      <c r="C14" s="139"/>
      <c r="D14" s="139"/>
      <c r="E14" s="139"/>
      <c r="F14" s="140"/>
      <c r="I14" s="142"/>
      <c r="J14" s="142"/>
    </row>
    <row r="15" spans="1:12" ht="15.75">
      <c r="A15" s="128"/>
      <c r="B15" s="143" t="s">
        <v>494</v>
      </c>
      <c r="C15" s="144"/>
      <c r="D15" s="144"/>
      <c r="E15" s="144"/>
      <c r="F15" s="145"/>
      <c r="I15" s="142"/>
      <c r="J15" s="142"/>
    </row>
    <row r="16" spans="1:12" ht="15.75">
      <c r="A16" s="128"/>
      <c r="B16" s="128"/>
      <c r="C16" s="128"/>
      <c r="D16" s="128"/>
      <c r="E16" s="128"/>
      <c r="F16" s="128"/>
      <c r="I16" s="146"/>
    </row>
    <row r="17" spans="1:10" ht="15.75">
      <c r="A17" s="127" t="s">
        <v>475</v>
      </c>
      <c r="B17" s="127" t="s">
        <v>544</v>
      </c>
      <c r="C17" s="128"/>
      <c r="D17" s="128"/>
      <c r="E17" s="128"/>
      <c r="F17" s="128"/>
    </row>
    <row r="18" spans="1:10" ht="45">
      <c r="A18" s="128"/>
      <c r="B18" s="147" t="s">
        <v>467</v>
      </c>
      <c r="C18" s="147" t="s">
        <v>468</v>
      </c>
      <c r="D18" s="147" t="s">
        <v>476</v>
      </c>
      <c r="E18" s="147" t="s">
        <v>477</v>
      </c>
      <c r="F18" s="147" t="s">
        <v>478</v>
      </c>
    </row>
    <row r="19" spans="1:10" ht="15.75">
      <c r="A19" s="128"/>
      <c r="B19" s="132" t="s">
        <v>495</v>
      </c>
      <c r="C19" s="132" t="s">
        <v>496</v>
      </c>
      <c r="D19" s="133">
        <v>5699.0424389999998</v>
      </c>
      <c r="E19" s="133">
        <v>5714.25</v>
      </c>
      <c r="F19" s="133">
        <v>47.040781199999998</v>
      </c>
      <c r="H19" s="125">
        <v>-3000</v>
      </c>
    </row>
    <row r="20" spans="1:10" ht="15.75">
      <c r="A20" s="128"/>
      <c r="B20" s="135"/>
      <c r="C20" s="136"/>
      <c r="D20" s="148"/>
      <c r="E20" s="148"/>
      <c r="F20" s="149"/>
    </row>
    <row r="21" spans="1:10" ht="15.75">
      <c r="A21" s="128"/>
      <c r="B21" s="135" t="s">
        <v>563</v>
      </c>
      <c r="C21" s="136"/>
      <c r="D21" s="136"/>
      <c r="E21" s="136"/>
      <c r="F21" s="137"/>
    </row>
    <row r="22" spans="1:10" ht="34.5" customHeight="1">
      <c r="A22" s="128"/>
      <c r="B22" s="316" t="s">
        <v>545</v>
      </c>
      <c r="C22" s="317"/>
      <c r="D22" s="317"/>
      <c r="E22" s="317"/>
      <c r="F22" s="318"/>
    </row>
    <row r="23" spans="1:10" ht="15.75">
      <c r="A23" s="128"/>
      <c r="B23" s="138"/>
      <c r="C23" s="139"/>
      <c r="D23" s="139"/>
      <c r="E23" s="139"/>
      <c r="F23" s="140"/>
    </row>
    <row r="24" spans="1:10" ht="15.75">
      <c r="A24" s="128"/>
      <c r="B24" s="138" t="s">
        <v>564</v>
      </c>
      <c r="C24" s="139"/>
      <c r="D24" s="139"/>
      <c r="E24" s="139"/>
      <c r="F24" s="140"/>
    </row>
    <row r="25" spans="1:10" ht="15.75">
      <c r="A25" s="128"/>
      <c r="B25" s="138" t="s">
        <v>565</v>
      </c>
      <c r="C25" s="139"/>
      <c r="D25" s="139"/>
      <c r="E25" s="139"/>
      <c r="F25" s="140"/>
    </row>
    <row r="26" spans="1:10" ht="15.75">
      <c r="A26" s="128"/>
      <c r="B26" s="138" t="s">
        <v>566</v>
      </c>
      <c r="C26" s="139"/>
      <c r="D26" s="139"/>
      <c r="E26" s="139"/>
      <c r="F26" s="140"/>
      <c r="I26" s="146"/>
    </row>
    <row r="27" spans="1:10" ht="15.75">
      <c r="A27" s="128"/>
      <c r="B27" s="138" t="s">
        <v>567</v>
      </c>
      <c r="C27" s="139"/>
      <c r="D27" s="139"/>
      <c r="E27" s="139"/>
      <c r="F27" s="140"/>
      <c r="I27" s="146"/>
    </row>
    <row r="28" spans="1:10" ht="15.75">
      <c r="A28" s="128"/>
      <c r="B28" s="138" t="s">
        <v>568</v>
      </c>
      <c r="C28" s="144"/>
      <c r="D28" s="144"/>
      <c r="E28" s="144"/>
      <c r="F28" s="145"/>
      <c r="I28" s="146"/>
    </row>
    <row r="29" spans="1:10" ht="15.75">
      <c r="A29" s="128"/>
      <c r="B29" s="150"/>
      <c r="C29" s="128"/>
      <c r="D29" s="128"/>
      <c r="E29" s="128"/>
      <c r="F29" s="128"/>
      <c r="I29" s="146"/>
      <c r="J29" s="146"/>
    </row>
    <row r="30" spans="1:10" s="151" customFormat="1" ht="15.75">
      <c r="A30" s="127" t="s">
        <v>481</v>
      </c>
      <c r="B30" s="127" t="s">
        <v>546</v>
      </c>
      <c r="C30" s="127"/>
      <c r="D30" s="127"/>
      <c r="E30" s="127"/>
      <c r="F30" s="127"/>
    </row>
    <row r="31" spans="1:10" s="153" customFormat="1" ht="30">
      <c r="A31" s="128"/>
      <c r="B31" s="152" t="s">
        <v>467</v>
      </c>
      <c r="C31" s="152" t="s">
        <v>482</v>
      </c>
      <c r="D31" s="152" t="s">
        <v>483</v>
      </c>
      <c r="E31" s="152" t="s">
        <v>484</v>
      </c>
      <c r="F31" s="128"/>
      <c r="J31" s="155"/>
    </row>
    <row r="32" spans="1:10" s="153" customFormat="1" ht="15.75">
      <c r="A32" s="128"/>
      <c r="B32" s="132" t="s">
        <v>263</v>
      </c>
      <c r="C32" s="132"/>
      <c r="D32" s="132"/>
      <c r="E32" s="132"/>
      <c r="F32" s="128"/>
    </row>
    <row r="33" spans="1:6" ht="15.75">
      <c r="A33" s="128"/>
      <c r="B33" s="314" t="s">
        <v>485</v>
      </c>
      <c r="C33" s="314"/>
      <c r="D33" s="314"/>
      <c r="E33" s="314"/>
      <c r="F33" s="128"/>
    </row>
    <row r="34" spans="1:6" ht="15.75">
      <c r="A34" s="128"/>
      <c r="B34" s="319" t="s">
        <v>547</v>
      </c>
      <c r="C34" s="320"/>
      <c r="D34" s="320"/>
      <c r="E34" s="321"/>
      <c r="F34" s="128"/>
    </row>
    <row r="35" spans="1:6" ht="15.75">
      <c r="A35" s="128"/>
      <c r="B35" s="322"/>
      <c r="C35" s="323"/>
      <c r="D35" s="323"/>
      <c r="E35" s="324"/>
      <c r="F35" s="128"/>
    </row>
    <row r="36" spans="1:6" ht="15.75">
      <c r="A36" s="128"/>
      <c r="B36" s="322"/>
      <c r="C36" s="323"/>
      <c r="D36" s="323"/>
      <c r="E36" s="324"/>
      <c r="F36" s="128"/>
    </row>
    <row r="37" spans="1:6" ht="15.75">
      <c r="A37" s="128"/>
      <c r="B37" s="322"/>
      <c r="C37" s="323"/>
      <c r="D37" s="323"/>
      <c r="E37" s="324"/>
      <c r="F37" s="128"/>
    </row>
    <row r="38" spans="1:6" ht="15.75">
      <c r="A38" s="128"/>
      <c r="B38" s="322"/>
      <c r="C38" s="323"/>
      <c r="D38" s="323"/>
      <c r="E38" s="324"/>
      <c r="F38" s="128"/>
    </row>
    <row r="39" spans="1:6" ht="15.75">
      <c r="A39" s="128"/>
      <c r="B39" s="322"/>
      <c r="C39" s="323"/>
      <c r="D39" s="323"/>
      <c r="E39" s="324"/>
      <c r="F39" s="128"/>
    </row>
    <row r="40" spans="1:6" ht="15.75">
      <c r="A40" s="128"/>
      <c r="B40" s="325"/>
      <c r="C40" s="326"/>
      <c r="D40" s="326"/>
      <c r="E40" s="327"/>
      <c r="F40" s="128"/>
    </row>
    <row r="41" spans="1:6" ht="15.75">
      <c r="A41" s="128"/>
      <c r="B41" s="154"/>
      <c r="C41" s="154"/>
      <c r="D41" s="154"/>
      <c r="E41" s="154"/>
      <c r="F41" s="128"/>
    </row>
    <row r="42" spans="1:6" s="151" customFormat="1" ht="15.75">
      <c r="A42" s="127" t="s">
        <v>486</v>
      </c>
      <c r="B42" s="127" t="s">
        <v>548</v>
      </c>
      <c r="C42" s="127"/>
      <c r="D42" s="127"/>
      <c r="E42" s="127"/>
      <c r="F42" s="127"/>
    </row>
    <row r="43" spans="1:6" s="153" customFormat="1" ht="30">
      <c r="A43" s="128"/>
      <c r="B43" s="152" t="s">
        <v>467</v>
      </c>
      <c r="C43" s="152" t="s">
        <v>487</v>
      </c>
      <c r="D43" s="152" t="s">
        <v>488</v>
      </c>
      <c r="E43" s="152" t="s">
        <v>483</v>
      </c>
      <c r="F43" s="152" t="s">
        <v>489</v>
      </c>
    </row>
    <row r="44" spans="1:6" s="153" customFormat="1" ht="15.75">
      <c r="A44" s="128"/>
      <c r="B44" s="132" t="s">
        <v>263</v>
      </c>
      <c r="C44" s="132"/>
      <c r="D44" s="132"/>
      <c r="E44" s="132"/>
      <c r="F44" s="132"/>
    </row>
    <row r="45" spans="1:6" s="153" customFormat="1" ht="15.75">
      <c r="A45" s="128"/>
      <c r="B45" s="314" t="s">
        <v>490</v>
      </c>
      <c r="C45" s="314"/>
      <c r="D45" s="314"/>
      <c r="E45" s="314"/>
      <c r="F45" s="132"/>
    </row>
    <row r="46" spans="1:6" s="153" customFormat="1" ht="15.75">
      <c r="A46" s="128"/>
      <c r="B46" s="315" t="s">
        <v>549</v>
      </c>
      <c r="C46" s="315"/>
      <c r="D46" s="315"/>
      <c r="E46" s="315"/>
      <c r="F46" s="314"/>
    </row>
    <row r="47" spans="1:6" s="153" customFormat="1" ht="15.75">
      <c r="A47" s="128"/>
      <c r="B47" s="315"/>
      <c r="C47" s="315"/>
      <c r="D47" s="315"/>
      <c r="E47" s="315"/>
      <c r="F47" s="314"/>
    </row>
    <row r="48" spans="1:6" s="153" customFormat="1" ht="15.75">
      <c r="A48" s="128"/>
      <c r="B48" s="315"/>
      <c r="C48" s="315"/>
      <c r="D48" s="315"/>
      <c r="E48" s="315"/>
      <c r="F48" s="314"/>
    </row>
    <row r="49" spans="1:6" s="153" customFormat="1" ht="15.75">
      <c r="A49" s="128"/>
      <c r="B49" s="315"/>
      <c r="C49" s="315"/>
      <c r="D49" s="315"/>
      <c r="E49" s="315"/>
      <c r="F49" s="314"/>
    </row>
    <row r="50" spans="1:6" s="153" customFormat="1" ht="15.75">
      <c r="A50" s="128"/>
      <c r="B50" s="315"/>
      <c r="C50" s="315"/>
      <c r="D50" s="315"/>
      <c r="E50" s="315"/>
      <c r="F50" s="314"/>
    </row>
    <row r="51" spans="1:6" s="153" customFormat="1" ht="15.75">
      <c r="A51" s="128"/>
      <c r="B51" s="315"/>
      <c r="C51" s="315"/>
      <c r="D51" s="315"/>
      <c r="E51" s="315"/>
      <c r="F51" s="314"/>
    </row>
    <row r="52" spans="1:6" s="153" customFormat="1" ht="15.75">
      <c r="A52" s="128"/>
      <c r="B52" s="315"/>
      <c r="C52" s="315"/>
      <c r="D52" s="315"/>
      <c r="E52" s="315"/>
      <c r="F52" s="314"/>
    </row>
    <row r="53" spans="1:6" ht="15.75">
      <c r="A53" s="128"/>
      <c r="B53" s="128"/>
      <c r="C53" s="128"/>
      <c r="D53" s="128"/>
      <c r="E53" s="128"/>
      <c r="F53" s="128"/>
    </row>
    <row r="54" spans="1:6" s="151" customFormat="1" ht="15.75">
      <c r="A54" s="127" t="s">
        <v>491</v>
      </c>
      <c r="B54" s="127" t="s">
        <v>550</v>
      </c>
      <c r="C54" s="127"/>
      <c r="D54" s="127"/>
      <c r="E54" s="127"/>
      <c r="F54" s="127"/>
    </row>
    <row r="515" spans="7:7">
      <c r="G515" s="125" t="e">
        <f>F515/F529</f>
        <v>#DIV/0!</v>
      </c>
    </row>
    <row r="526" spans="7:7">
      <c r="G526" s="125" t="e">
        <v>#DIV/0!</v>
      </c>
    </row>
  </sheetData>
  <sheetProtection selectLockedCells="1" selectUnlockedCells="1"/>
  <mergeCells count="8">
    <mergeCell ref="B45:E45"/>
    <mergeCell ref="B46:F52"/>
    <mergeCell ref="A1:F1"/>
    <mergeCell ref="A3:F3"/>
    <mergeCell ref="B9:F9"/>
    <mergeCell ref="B22:F22"/>
    <mergeCell ref="B33:E33"/>
    <mergeCell ref="B34:E40"/>
  </mergeCells>
  <phoneticPr fontId="0" type="noConversion"/>
  <pageMargins left="0.7" right="0.7" top="0.75" bottom="0.75" header="0.3" footer="0.3"/>
  <pageSetup paperSize="9" scale="57" orientation="portrait" r:id="rId1"/>
  <headerFooter alignWithMargins="0">
    <oddFooter>&amp;CFor internal use only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552"/>
  <sheetViews>
    <sheetView zoomScale="85" zoomScaleNormal="85" workbookViewId="0">
      <selection sqref="A1:G1"/>
    </sheetView>
  </sheetViews>
  <sheetFormatPr defaultRowHeight="15"/>
  <cols>
    <col min="1" max="1" width="9.140625" style="125"/>
    <col min="2" max="2" width="13.85546875" style="125" bestFit="1" customWidth="1"/>
    <col min="3" max="3" width="61" style="125" customWidth="1"/>
    <col min="4" max="4" width="38.140625" style="125" customWidth="1"/>
    <col min="5" max="5" width="13.140625" style="125" customWidth="1"/>
    <col min="6" max="6" width="17.28515625" style="125" customWidth="1"/>
    <col min="7" max="7" width="12.28515625" style="125" customWidth="1"/>
    <col min="8" max="8" width="9.28515625" style="125" bestFit="1" customWidth="1"/>
    <col min="9" max="9" width="23.5703125" style="125" customWidth="1"/>
    <col min="10" max="10" width="9.5703125" style="125" bestFit="1" customWidth="1"/>
    <col min="11" max="11" width="9.28515625" style="125" bestFit="1" customWidth="1"/>
    <col min="12" max="14" width="9.140625" style="125"/>
    <col min="15" max="16" width="13.5703125" style="125" customWidth="1"/>
    <col min="17" max="16384" width="9.140625" style="125"/>
  </cols>
  <sheetData>
    <row r="1" spans="1:16" ht="18.75" customHeight="1">
      <c r="A1" s="313" t="s">
        <v>541</v>
      </c>
      <c r="B1" s="313"/>
      <c r="C1" s="313"/>
      <c r="D1" s="313"/>
      <c r="E1" s="313"/>
      <c r="F1" s="313"/>
      <c r="G1" s="313"/>
    </row>
    <row r="2" spans="1:16" ht="18.75" customHeight="1">
      <c r="A2" s="313" t="s">
        <v>1309</v>
      </c>
      <c r="B2" s="313"/>
      <c r="C2" s="313"/>
      <c r="D2" s="313"/>
      <c r="E2" s="313"/>
      <c r="F2" s="313"/>
      <c r="G2" s="313"/>
    </row>
    <row r="4" spans="1:16" ht="15.75" thickBot="1"/>
    <row r="5" spans="1:16" ht="30.75" thickBot="1">
      <c r="A5" s="53" t="s">
        <v>55</v>
      </c>
      <c r="B5" s="53" t="s">
        <v>56</v>
      </c>
      <c r="C5" s="167" t="s">
        <v>57</v>
      </c>
      <c r="D5" s="167" t="s">
        <v>251</v>
      </c>
      <c r="E5" s="168" t="s">
        <v>58</v>
      </c>
      <c r="F5" s="169" t="s">
        <v>120</v>
      </c>
      <c r="G5" s="170" t="s">
        <v>59</v>
      </c>
      <c r="I5"/>
      <c r="J5"/>
      <c r="K5"/>
      <c r="L5"/>
      <c r="M5"/>
      <c r="N5"/>
      <c r="O5"/>
      <c r="P5"/>
    </row>
    <row r="6" spans="1:16">
      <c r="A6" s="171"/>
      <c r="B6" s="171"/>
      <c r="C6" s="172"/>
      <c r="D6" s="171"/>
      <c r="E6" s="172"/>
      <c r="F6" s="171"/>
      <c r="G6" s="173"/>
      <c r="I6"/>
      <c r="J6"/>
      <c r="K6"/>
      <c r="L6"/>
      <c r="M6"/>
      <c r="N6"/>
      <c r="O6"/>
      <c r="P6"/>
    </row>
    <row r="7" spans="1:16" ht="15.75">
      <c r="A7" s="174" t="s">
        <v>123</v>
      </c>
      <c r="B7" s="174"/>
      <c r="C7" s="175" t="s">
        <v>121</v>
      </c>
      <c r="D7" s="176"/>
      <c r="E7" s="177"/>
      <c r="F7" s="178"/>
      <c r="G7" s="179"/>
      <c r="I7"/>
      <c r="J7"/>
      <c r="K7"/>
      <c r="L7"/>
      <c r="M7"/>
      <c r="N7" s="180"/>
      <c r="O7" s="181"/>
      <c r="P7" s="182"/>
    </row>
    <row r="8" spans="1:16" ht="15.75">
      <c r="A8" s="183"/>
      <c r="B8" s="183"/>
      <c r="C8" s="175" t="s">
        <v>122</v>
      </c>
      <c r="D8" s="176"/>
      <c r="E8" s="184"/>
      <c r="F8" s="185"/>
      <c r="G8" s="186"/>
      <c r="I8"/>
      <c r="J8"/>
      <c r="K8"/>
      <c r="L8"/>
      <c r="M8"/>
      <c r="N8" s="180"/>
      <c r="O8" s="181"/>
      <c r="P8" s="182"/>
    </row>
    <row r="9" spans="1:16" ht="15.75">
      <c r="A9" s="183"/>
      <c r="B9" s="187"/>
      <c r="C9" s="188"/>
      <c r="D9" s="176"/>
      <c r="E9" s="184"/>
      <c r="F9" s="185"/>
      <c r="G9" s="186"/>
      <c r="I9"/>
      <c r="J9"/>
      <c r="K9"/>
      <c r="L9"/>
      <c r="M9"/>
      <c r="N9" s="180"/>
      <c r="O9" s="181"/>
      <c r="P9" s="182"/>
    </row>
    <row r="10" spans="1:16" ht="15.75">
      <c r="A10" s="189">
        <v>1</v>
      </c>
      <c r="B10" s="190" t="s">
        <v>60</v>
      </c>
      <c r="C10" s="191" t="s">
        <v>264</v>
      </c>
      <c r="D10" s="190" t="s">
        <v>307</v>
      </c>
      <c r="E10" s="192">
        <v>137702</v>
      </c>
      <c r="F10" s="193">
        <v>426.12</v>
      </c>
      <c r="G10" s="194">
        <f>+F10/$F$529</f>
        <v>6.5973242278201616E-2</v>
      </c>
      <c r="H10" s="146"/>
      <c r="I10" s="274"/>
      <c r="J10"/>
      <c r="K10"/>
      <c r="L10"/>
      <c r="M10"/>
      <c r="N10" s="180"/>
      <c r="O10" s="181"/>
      <c r="P10" s="182"/>
    </row>
    <row r="11" spans="1:16" ht="15.75">
      <c r="A11" s="189">
        <f>+A10+1</f>
        <v>2</v>
      </c>
      <c r="B11" s="190" t="s">
        <v>62</v>
      </c>
      <c r="C11" s="191" t="s">
        <v>268</v>
      </c>
      <c r="D11" s="190" t="s">
        <v>311</v>
      </c>
      <c r="E11" s="192">
        <v>12139</v>
      </c>
      <c r="F11" s="193">
        <v>350.74</v>
      </c>
      <c r="G11" s="194">
        <f t="shared" ref="G11:G74" si="0">+F11/$F$529</f>
        <v>5.4302672948128315E-2</v>
      </c>
      <c r="I11" s="274"/>
      <c r="J11"/>
      <c r="K11"/>
      <c r="L11"/>
      <c r="M11"/>
      <c r="N11" s="180"/>
      <c r="O11" s="181"/>
      <c r="P11" s="182"/>
    </row>
    <row r="12" spans="1:16" ht="15.75">
      <c r="A12" s="189">
        <f t="shared" ref="A12:A75" si="1">+A11+1</f>
        <v>3</v>
      </c>
      <c r="B12" s="190" t="s">
        <v>64</v>
      </c>
      <c r="C12" s="191" t="s">
        <v>497</v>
      </c>
      <c r="D12" s="190" t="s">
        <v>310</v>
      </c>
      <c r="E12" s="192">
        <v>38904</v>
      </c>
      <c r="F12" s="193">
        <v>321.44</v>
      </c>
      <c r="G12" s="194">
        <f t="shared" si="0"/>
        <v>4.9766354543098489E-2</v>
      </c>
      <c r="I12" s="274"/>
      <c r="J12"/>
      <c r="K12"/>
      <c r="L12"/>
      <c r="M12"/>
      <c r="N12" s="180"/>
      <c r="O12" s="181"/>
      <c r="P12" s="182"/>
    </row>
    <row r="13" spans="1:16" ht="15.75">
      <c r="A13" s="189">
        <f t="shared" si="1"/>
        <v>4</v>
      </c>
      <c r="B13" s="190" t="s">
        <v>61</v>
      </c>
      <c r="C13" s="191" t="s">
        <v>265</v>
      </c>
      <c r="D13" s="190" t="s">
        <v>308</v>
      </c>
      <c r="E13" s="192">
        <v>41313</v>
      </c>
      <c r="F13" s="193">
        <v>319.31</v>
      </c>
      <c r="G13" s="194">
        <f t="shared" si="0"/>
        <v>4.9436581225599734E-2</v>
      </c>
      <c r="I13" s="274"/>
      <c r="J13"/>
      <c r="K13"/>
      <c r="L13"/>
      <c r="M13"/>
      <c r="N13" s="180"/>
      <c r="O13" s="181"/>
      <c r="P13" s="182"/>
    </row>
    <row r="14" spans="1:16" ht="15.75">
      <c r="A14" s="189">
        <f t="shared" si="1"/>
        <v>5</v>
      </c>
      <c r="B14" s="190" t="s">
        <v>63</v>
      </c>
      <c r="C14" s="191" t="s">
        <v>266</v>
      </c>
      <c r="D14" s="190" t="s">
        <v>309</v>
      </c>
      <c r="E14" s="192">
        <v>29042</v>
      </c>
      <c r="F14" s="193">
        <v>303.55</v>
      </c>
      <c r="G14" s="194">
        <f t="shared" si="0"/>
        <v>4.6996568322416457E-2</v>
      </c>
      <c r="I14" s="274"/>
      <c r="J14"/>
      <c r="K14"/>
      <c r="L14"/>
      <c r="M14"/>
      <c r="N14" s="180"/>
      <c r="O14" s="181"/>
      <c r="P14" s="182"/>
    </row>
    <row r="15" spans="1:16" ht="15.75">
      <c r="A15" s="189">
        <f t="shared" si="1"/>
        <v>6</v>
      </c>
      <c r="B15" s="190" t="s">
        <v>65</v>
      </c>
      <c r="C15" s="191" t="s">
        <v>267</v>
      </c>
      <c r="D15" s="190" t="s">
        <v>309</v>
      </c>
      <c r="E15" s="192">
        <v>46086</v>
      </c>
      <c r="F15" s="193">
        <v>288.2</v>
      </c>
      <c r="G15" s="194">
        <f t="shared" si="0"/>
        <v>4.4620032912272845E-2</v>
      </c>
      <c r="I15" s="274"/>
      <c r="J15"/>
      <c r="K15"/>
      <c r="L15"/>
      <c r="M15"/>
      <c r="N15" s="180"/>
      <c r="O15" s="181"/>
      <c r="P15" s="182"/>
    </row>
    <row r="16" spans="1:16" ht="15.75">
      <c r="A16" s="189">
        <f t="shared" si="1"/>
        <v>7</v>
      </c>
      <c r="B16" s="190" t="s">
        <v>67</v>
      </c>
      <c r="C16" s="191" t="s">
        <v>270</v>
      </c>
      <c r="D16" s="190" t="s">
        <v>311</v>
      </c>
      <c r="E16" s="192">
        <v>12825</v>
      </c>
      <c r="F16" s="193">
        <v>202.03</v>
      </c>
      <c r="G16" s="194">
        <f t="shared" si="0"/>
        <v>3.1278921753180026E-2</v>
      </c>
      <c r="I16" s="274"/>
      <c r="J16"/>
      <c r="K16"/>
      <c r="L16"/>
      <c r="M16"/>
      <c r="N16" s="180"/>
      <c r="O16" s="181"/>
      <c r="P16" s="182"/>
    </row>
    <row r="17" spans="1:16" ht="15.75">
      <c r="A17" s="189">
        <f t="shared" si="1"/>
        <v>8</v>
      </c>
      <c r="B17" s="190" t="s">
        <v>66</v>
      </c>
      <c r="C17" s="191" t="s">
        <v>269</v>
      </c>
      <c r="D17" s="190" t="s">
        <v>312</v>
      </c>
      <c r="E17" s="192">
        <v>13617</v>
      </c>
      <c r="F17" s="193">
        <v>186.04</v>
      </c>
      <c r="G17" s="194">
        <f t="shared" si="0"/>
        <v>2.8803299524633036E-2</v>
      </c>
      <c r="I17" s="274"/>
      <c r="J17"/>
      <c r="K17"/>
      <c r="L17"/>
      <c r="M17"/>
      <c r="N17" s="180"/>
      <c r="O17" s="181"/>
      <c r="P17" s="182"/>
    </row>
    <row r="18" spans="1:16" ht="15.75">
      <c r="A18" s="189">
        <f t="shared" si="1"/>
        <v>9</v>
      </c>
      <c r="B18" s="190" t="s">
        <v>70</v>
      </c>
      <c r="C18" s="191" t="s">
        <v>273</v>
      </c>
      <c r="D18" s="190" t="s">
        <v>313</v>
      </c>
      <c r="E18" s="192">
        <v>44538</v>
      </c>
      <c r="F18" s="193">
        <v>138.69</v>
      </c>
      <c r="G18" s="194">
        <f t="shared" si="0"/>
        <v>2.1472423194320338E-2</v>
      </c>
      <c r="I18" s="274"/>
      <c r="J18"/>
      <c r="K18"/>
      <c r="L18"/>
      <c r="M18"/>
      <c r="N18" s="180"/>
      <c r="O18" s="181"/>
      <c r="P18" s="182"/>
    </row>
    <row r="19" spans="1:16" ht="15.75">
      <c r="A19" s="189">
        <f t="shared" si="1"/>
        <v>10</v>
      </c>
      <c r="B19" s="190" t="s">
        <v>68</v>
      </c>
      <c r="C19" s="191" t="s">
        <v>272</v>
      </c>
      <c r="D19" s="190" t="s">
        <v>309</v>
      </c>
      <c r="E19" s="192">
        <v>6488</v>
      </c>
      <c r="F19" s="193">
        <v>134.47999999999999</v>
      </c>
      <c r="G19" s="194">
        <f t="shared" si="0"/>
        <v>2.0820617717010589E-2</v>
      </c>
      <c r="I19" s="274"/>
      <c r="J19"/>
      <c r="K19"/>
      <c r="L19"/>
      <c r="M19"/>
      <c r="N19" s="180"/>
      <c r="O19" s="181"/>
      <c r="P19" s="182"/>
    </row>
    <row r="20" spans="1:16" ht="15.75">
      <c r="A20" s="189">
        <f t="shared" si="1"/>
        <v>11</v>
      </c>
      <c r="B20" s="190" t="s">
        <v>69</v>
      </c>
      <c r="C20" s="191" t="s">
        <v>271</v>
      </c>
      <c r="D20" s="190" t="s">
        <v>307</v>
      </c>
      <c r="E20" s="192">
        <v>25830</v>
      </c>
      <c r="F20" s="193">
        <v>120.61</v>
      </c>
      <c r="G20" s="194">
        <f t="shared" si="0"/>
        <v>1.8673220574424804E-2</v>
      </c>
      <c r="I20" s="274"/>
      <c r="J20"/>
      <c r="K20"/>
      <c r="L20"/>
      <c r="M20"/>
      <c r="N20" s="180"/>
      <c r="O20" s="181"/>
      <c r="P20" s="182"/>
    </row>
    <row r="21" spans="1:16" ht="15.75">
      <c r="A21" s="189">
        <f t="shared" si="1"/>
        <v>12</v>
      </c>
      <c r="B21" s="190" t="s">
        <v>71</v>
      </c>
      <c r="C21" s="191" t="s">
        <v>274</v>
      </c>
      <c r="D21" s="190" t="s">
        <v>314</v>
      </c>
      <c r="E21" s="192">
        <v>44491</v>
      </c>
      <c r="F21" s="193">
        <v>119.75</v>
      </c>
      <c r="G21" s="194">
        <f t="shared" si="0"/>
        <v>1.8540072662195258E-2</v>
      </c>
      <c r="I21" s="274"/>
      <c r="J21"/>
      <c r="K21"/>
      <c r="L21"/>
      <c r="M21"/>
      <c r="N21" s="180"/>
      <c r="O21" s="181"/>
      <c r="P21" s="182"/>
    </row>
    <row r="22" spans="1:16" ht="15.75">
      <c r="A22" s="189">
        <f t="shared" si="1"/>
        <v>13</v>
      </c>
      <c r="B22" s="190" t="s">
        <v>74</v>
      </c>
      <c r="C22" s="191" t="s">
        <v>276</v>
      </c>
      <c r="D22" s="190" t="s">
        <v>309</v>
      </c>
      <c r="E22" s="192">
        <v>7929</v>
      </c>
      <c r="F22" s="193">
        <v>103.13</v>
      </c>
      <c r="G22" s="194">
        <f t="shared" si="0"/>
        <v>1.596691184678244E-2</v>
      </c>
      <c r="I22" s="274"/>
      <c r="J22"/>
      <c r="K22"/>
      <c r="L22"/>
      <c r="M22"/>
      <c r="N22" s="180"/>
      <c r="O22" s="181"/>
      <c r="P22" s="182"/>
    </row>
    <row r="23" spans="1:16" ht="15.75">
      <c r="A23" s="189">
        <f t="shared" si="1"/>
        <v>14</v>
      </c>
      <c r="B23" s="190" t="s">
        <v>72</v>
      </c>
      <c r="C23" s="191" t="s">
        <v>502</v>
      </c>
      <c r="D23" s="190" t="s">
        <v>314</v>
      </c>
      <c r="E23" s="192">
        <v>11573</v>
      </c>
      <c r="F23" s="193">
        <v>99.68</v>
      </c>
      <c r="G23" s="194">
        <f t="shared" si="0"/>
        <v>1.5432771966326711E-2</v>
      </c>
      <c r="I23" s="274"/>
      <c r="J23"/>
      <c r="K23"/>
      <c r="L23"/>
      <c r="M23"/>
      <c r="N23" s="180"/>
      <c r="O23" s="181"/>
      <c r="P23" s="182"/>
    </row>
    <row r="24" spans="1:16" ht="15.75">
      <c r="A24" s="189">
        <f t="shared" si="1"/>
        <v>15</v>
      </c>
      <c r="B24" s="190" t="s">
        <v>73</v>
      </c>
      <c r="C24" s="191" t="s">
        <v>275</v>
      </c>
      <c r="D24" s="190" t="s">
        <v>315</v>
      </c>
      <c r="E24" s="192">
        <v>30190</v>
      </c>
      <c r="F24" s="193">
        <v>88.08</v>
      </c>
      <c r="G24" s="194">
        <f t="shared" si="0"/>
        <v>1.3636823382765414E-2</v>
      </c>
      <c r="I24" s="274"/>
      <c r="J24"/>
      <c r="K24"/>
      <c r="L24"/>
      <c r="M24"/>
      <c r="N24" s="180"/>
      <c r="O24" s="181"/>
      <c r="P24" s="182"/>
    </row>
    <row r="25" spans="1:16" ht="15.75">
      <c r="A25" s="189">
        <f t="shared" si="1"/>
        <v>16</v>
      </c>
      <c r="B25" s="190" t="s">
        <v>76</v>
      </c>
      <c r="C25" s="191" t="s">
        <v>278</v>
      </c>
      <c r="D25" s="190" t="s">
        <v>317</v>
      </c>
      <c r="E25" s="192">
        <v>9491</v>
      </c>
      <c r="F25" s="193">
        <v>77.73</v>
      </c>
      <c r="G25" s="194">
        <f t="shared" si="0"/>
        <v>1.2034403741398227E-2</v>
      </c>
      <c r="I25" s="274"/>
      <c r="J25"/>
      <c r="K25"/>
      <c r="L25"/>
      <c r="M25"/>
      <c r="N25" s="180"/>
      <c r="O25" s="181"/>
      <c r="P25" s="182"/>
    </row>
    <row r="26" spans="1:16" ht="15.75">
      <c r="A26" s="189">
        <f t="shared" si="1"/>
        <v>17</v>
      </c>
      <c r="B26" s="190" t="s">
        <v>80</v>
      </c>
      <c r="C26" s="191" t="s">
        <v>283</v>
      </c>
      <c r="D26" s="190" t="s">
        <v>319</v>
      </c>
      <c r="E26" s="192">
        <v>52017</v>
      </c>
      <c r="F26" s="193">
        <v>73.84</v>
      </c>
      <c r="G26" s="194">
        <f t="shared" si="0"/>
        <v>1.1432141673290172E-2</v>
      </c>
      <c r="I26" s="274"/>
      <c r="J26"/>
      <c r="K26"/>
      <c r="L26"/>
      <c r="M26"/>
      <c r="N26" s="180"/>
      <c r="O26" s="181"/>
      <c r="P26" s="182"/>
    </row>
    <row r="27" spans="1:16" ht="15.75">
      <c r="A27" s="189">
        <f t="shared" si="1"/>
        <v>18</v>
      </c>
      <c r="B27" s="190" t="s">
        <v>78</v>
      </c>
      <c r="C27" s="191" t="s">
        <v>280</v>
      </c>
      <c r="D27" s="190" t="s">
        <v>309</v>
      </c>
      <c r="E27" s="192">
        <v>9455</v>
      </c>
      <c r="F27" s="193">
        <v>61.74</v>
      </c>
      <c r="G27" s="194">
        <f t="shared" si="0"/>
        <v>9.5587815128512343E-3</v>
      </c>
      <c r="I27" s="274"/>
      <c r="J27"/>
      <c r="K27"/>
      <c r="L27"/>
      <c r="M27"/>
      <c r="N27" s="180"/>
      <c r="O27" s="181"/>
      <c r="P27" s="182"/>
    </row>
    <row r="28" spans="1:16" ht="15.75">
      <c r="A28" s="189">
        <f t="shared" si="1"/>
        <v>19</v>
      </c>
      <c r="B28" s="190" t="s">
        <v>77</v>
      </c>
      <c r="C28" s="191" t="s">
        <v>279</v>
      </c>
      <c r="D28" s="190" t="s">
        <v>314</v>
      </c>
      <c r="E28" s="192">
        <v>3374</v>
      </c>
      <c r="F28" s="193">
        <v>60.72</v>
      </c>
      <c r="G28" s="194">
        <f t="shared" si="0"/>
        <v>9.4008618960208443E-3</v>
      </c>
      <c r="I28" s="274"/>
      <c r="J28"/>
      <c r="K28"/>
      <c r="L28"/>
      <c r="M28"/>
      <c r="N28" s="180"/>
      <c r="O28" s="181"/>
      <c r="P28" s="182"/>
    </row>
    <row r="29" spans="1:16" ht="15.75">
      <c r="A29" s="189">
        <f t="shared" si="1"/>
        <v>20</v>
      </c>
      <c r="B29" s="190" t="s">
        <v>82</v>
      </c>
      <c r="C29" s="191" t="s">
        <v>281</v>
      </c>
      <c r="D29" s="190" t="s">
        <v>317</v>
      </c>
      <c r="E29" s="192">
        <v>3176</v>
      </c>
      <c r="F29" s="193">
        <v>56.1</v>
      </c>
      <c r="G29" s="194">
        <f t="shared" si="0"/>
        <v>8.685578925671433E-3</v>
      </c>
      <c r="I29" s="274"/>
      <c r="J29"/>
      <c r="K29"/>
      <c r="L29"/>
      <c r="M29"/>
      <c r="N29" s="180"/>
      <c r="O29" s="181"/>
      <c r="P29" s="182"/>
    </row>
    <row r="30" spans="1:16" ht="15.75">
      <c r="A30" s="189">
        <f t="shared" si="1"/>
        <v>21</v>
      </c>
      <c r="B30" s="190" t="s">
        <v>89</v>
      </c>
      <c r="C30" s="191" t="s">
        <v>290</v>
      </c>
      <c r="D30" s="190" t="s">
        <v>307</v>
      </c>
      <c r="E30" s="192">
        <v>1138</v>
      </c>
      <c r="F30" s="193">
        <v>55.96</v>
      </c>
      <c r="G30" s="194">
        <f t="shared" si="0"/>
        <v>8.6639036841456921E-3</v>
      </c>
      <c r="I30" s="274"/>
      <c r="J30"/>
      <c r="K30"/>
      <c r="L30"/>
      <c r="M30"/>
      <c r="N30" s="180"/>
      <c r="O30" s="181"/>
      <c r="P30" s="182"/>
    </row>
    <row r="31" spans="1:16" ht="15.75">
      <c r="A31" s="189">
        <f t="shared" si="1"/>
        <v>22</v>
      </c>
      <c r="B31" s="190" t="s">
        <v>96</v>
      </c>
      <c r="C31" s="191" t="s">
        <v>293</v>
      </c>
      <c r="D31" s="190" t="s">
        <v>311</v>
      </c>
      <c r="E31" s="192">
        <v>6612</v>
      </c>
      <c r="F31" s="193">
        <v>52.57</v>
      </c>
      <c r="G31" s="194">
        <f t="shared" si="0"/>
        <v>8.1390531929152795E-3</v>
      </c>
      <c r="I31" s="274"/>
      <c r="J31"/>
      <c r="K31"/>
      <c r="L31"/>
      <c r="M31"/>
      <c r="N31" s="180"/>
      <c r="O31" s="181"/>
      <c r="P31" s="182"/>
    </row>
    <row r="32" spans="1:16" ht="15.75">
      <c r="A32" s="189">
        <f t="shared" si="1"/>
        <v>23</v>
      </c>
      <c r="B32" s="190" t="s">
        <v>75</v>
      </c>
      <c r="C32" s="191" t="s">
        <v>277</v>
      </c>
      <c r="D32" s="190" t="s">
        <v>316</v>
      </c>
      <c r="E32" s="192">
        <v>16750</v>
      </c>
      <c r="F32" s="193">
        <v>52.4</v>
      </c>
      <c r="G32" s="194">
        <f t="shared" si="0"/>
        <v>8.1127332567768815E-3</v>
      </c>
      <c r="I32" s="274"/>
      <c r="J32"/>
      <c r="K32"/>
      <c r="L32"/>
      <c r="M32"/>
      <c r="N32" s="180"/>
      <c r="O32" s="181"/>
      <c r="P32" s="182"/>
    </row>
    <row r="33" spans="1:16" ht="15.75">
      <c r="A33" s="189">
        <f t="shared" si="1"/>
        <v>24</v>
      </c>
      <c r="B33" s="190" t="s">
        <v>79</v>
      </c>
      <c r="C33" s="191" t="s">
        <v>282</v>
      </c>
      <c r="D33" s="190" t="s">
        <v>318</v>
      </c>
      <c r="E33" s="192">
        <v>15869</v>
      </c>
      <c r="F33" s="193">
        <v>49.05</v>
      </c>
      <c r="G33" s="194">
        <f t="shared" si="0"/>
        <v>7.5940756916966796E-3</v>
      </c>
      <c r="I33" s="274"/>
      <c r="J33"/>
      <c r="K33"/>
      <c r="L33"/>
      <c r="M33"/>
      <c r="N33" s="180"/>
      <c r="O33" s="181"/>
      <c r="P33" s="182"/>
    </row>
    <row r="34" spans="1:16" ht="15.75">
      <c r="A34" s="189">
        <f t="shared" si="1"/>
        <v>25</v>
      </c>
      <c r="B34" s="190" t="s">
        <v>84</v>
      </c>
      <c r="C34" s="195" t="s">
        <v>287</v>
      </c>
      <c r="D34" s="190" t="s">
        <v>317</v>
      </c>
      <c r="E34" s="196">
        <v>12748</v>
      </c>
      <c r="F34" s="193">
        <v>48.41</v>
      </c>
      <c r="G34" s="194">
        <f t="shared" si="0"/>
        <v>7.4949888732932981E-3</v>
      </c>
      <c r="I34" s="274"/>
      <c r="J34"/>
      <c r="K34"/>
      <c r="L34"/>
      <c r="M34"/>
      <c r="N34" s="180"/>
      <c r="O34" s="181"/>
      <c r="P34" s="182"/>
    </row>
    <row r="35" spans="1:16" ht="15.75">
      <c r="A35" s="189">
        <f t="shared" si="1"/>
        <v>26</v>
      </c>
      <c r="B35" s="190" t="s">
        <v>85</v>
      </c>
      <c r="C35" s="191" t="s">
        <v>285</v>
      </c>
      <c r="D35" s="190" t="s">
        <v>320</v>
      </c>
      <c r="E35" s="192">
        <v>2548</v>
      </c>
      <c r="F35" s="193">
        <v>47.62</v>
      </c>
      <c r="G35" s="194">
        <f t="shared" si="0"/>
        <v>7.3726785818266239E-3</v>
      </c>
      <c r="I35" s="274"/>
      <c r="J35"/>
      <c r="K35"/>
      <c r="L35"/>
      <c r="M35"/>
      <c r="N35" s="180"/>
      <c r="O35" s="181"/>
      <c r="P35" s="182"/>
    </row>
    <row r="36" spans="1:16" ht="15.75">
      <c r="A36" s="189">
        <f t="shared" si="1"/>
        <v>27</v>
      </c>
      <c r="B36" s="190" t="s">
        <v>81</v>
      </c>
      <c r="C36" s="191" t="s">
        <v>284</v>
      </c>
      <c r="D36" s="190" t="s">
        <v>320</v>
      </c>
      <c r="E36" s="192">
        <v>1596</v>
      </c>
      <c r="F36" s="193">
        <v>44.9</v>
      </c>
      <c r="G36" s="194">
        <f t="shared" si="0"/>
        <v>6.9515596036122517E-3</v>
      </c>
      <c r="I36" s="274"/>
      <c r="J36"/>
      <c r="K36"/>
      <c r="L36"/>
      <c r="M36"/>
      <c r="N36" s="180"/>
      <c r="O36" s="181"/>
      <c r="P36" s="182"/>
    </row>
    <row r="37" spans="1:16" ht="15.75">
      <c r="A37" s="189">
        <f t="shared" si="1"/>
        <v>28</v>
      </c>
      <c r="B37" s="190" t="s">
        <v>86</v>
      </c>
      <c r="C37" s="191" t="s">
        <v>501</v>
      </c>
      <c r="D37" s="190" t="s">
        <v>310</v>
      </c>
      <c r="E37" s="192">
        <v>31059</v>
      </c>
      <c r="F37" s="193">
        <v>44.6</v>
      </c>
      <c r="G37" s="194">
        <f t="shared" si="0"/>
        <v>6.9051126574856663E-3</v>
      </c>
      <c r="I37" s="274"/>
      <c r="J37"/>
      <c r="K37"/>
      <c r="L37"/>
      <c r="M37"/>
      <c r="N37" s="180"/>
      <c r="O37" s="181"/>
      <c r="P37" s="182"/>
    </row>
    <row r="38" spans="1:16" ht="15.75">
      <c r="A38" s="189">
        <f t="shared" si="1"/>
        <v>29</v>
      </c>
      <c r="B38" s="190" t="s">
        <v>126</v>
      </c>
      <c r="C38" s="191" t="s">
        <v>327</v>
      </c>
      <c r="D38" s="190" t="s">
        <v>307</v>
      </c>
      <c r="E38" s="192">
        <v>2295</v>
      </c>
      <c r="F38" s="193">
        <v>43.59</v>
      </c>
      <c r="G38" s="194">
        <f t="shared" si="0"/>
        <v>6.7487412721928298E-3</v>
      </c>
      <c r="I38" s="274"/>
      <c r="J38"/>
      <c r="K38"/>
      <c r="L38"/>
      <c r="M38"/>
      <c r="N38" s="180"/>
      <c r="O38" s="181"/>
      <c r="P38" s="182"/>
    </row>
    <row r="39" spans="1:16" ht="15.75">
      <c r="A39" s="189">
        <f t="shared" si="1"/>
        <v>30</v>
      </c>
      <c r="B39" s="190" t="s">
        <v>88</v>
      </c>
      <c r="C39" s="191" t="s">
        <v>286</v>
      </c>
      <c r="D39" s="190" t="s">
        <v>314</v>
      </c>
      <c r="E39" s="192">
        <v>3324</v>
      </c>
      <c r="F39" s="193">
        <v>42.59</v>
      </c>
      <c r="G39" s="194">
        <f t="shared" si="0"/>
        <v>6.5939181184375461E-3</v>
      </c>
      <c r="I39" s="274"/>
      <c r="J39"/>
      <c r="K39"/>
      <c r="L39"/>
      <c r="M39"/>
      <c r="N39" s="180"/>
      <c r="O39" s="181"/>
      <c r="P39" s="182"/>
    </row>
    <row r="40" spans="1:16" ht="15.75">
      <c r="A40" s="189">
        <f t="shared" si="1"/>
        <v>31</v>
      </c>
      <c r="B40" s="190" t="s">
        <v>125</v>
      </c>
      <c r="C40" s="191" t="s">
        <v>324</v>
      </c>
      <c r="D40" s="190" t="s">
        <v>309</v>
      </c>
      <c r="E40" s="192">
        <v>10484</v>
      </c>
      <c r="F40" s="193">
        <v>42.43</v>
      </c>
      <c r="G40" s="194">
        <f t="shared" si="0"/>
        <v>6.5691464138366998E-3</v>
      </c>
      <c r="I40" s="274"/>
      <c r="J40"/>
      <c r="K40"/>
      <c r="L40"/>
      <c r="M40"/>
      <c r="N40" s="180"/>
      <c r="O40" s="181"/>
      <c r="P40" s="182"/>
    </row>
    <row r="41" spans="1:16" ht="15.75">
      <c r="A41" s="189">
        <f t="shared" si="1"/>
        <v>32</v>
      </c>
      <c r="B41" s="190" t="s">
        <v>97</v>
      </c>
      <c r="C41" s="191" t="s">
        <v>297</v>
      </c>
      <c r="D41" s="190" t="s">
        <v>313</v>
      </c>
      <c r="E41" s="192">
        <v>14851</v>
      </c>
      <c r="F41" s="193">
        <v>40.46</v>
      </c>
      <c r="G41" s="194">
        <f t="shared" si="0"/>
        <v>6.2641448009387911E-3</v>
      </c>
      <c r="I41" s="274"/>
      <c r="J41"/>
      <c r="K41"/>
      <c r="L41"/>
      <c r="M41"/>
      <c r="N41" s="180"/>
      <c r="O41" s="181"/>
      <c r="P41" s="182"/>
    </row>
    <row r="42" spans="1:16" ht="15.75">
      <c r="A42" s="189">
        <f t="shared" si="1"/>
        <v>33</v>
      </c>
      <c r="B42" s="190" t="s">
        <v>90</v>
      </c>
      <c r="C42" s="191" t="s">
        <v>291</v>
      </c>
      <c r="D42" s="190" t="s">
        <v>319</v>
      </c>
      <c r="E42" s="192">
        <v>40688</v>
      </c>
      <c r="F42" s="193">
        <v>39.26</v>
      </c>
      <c r="G42" s="194">
        <f t="shared" si="0"/>
        <v>6.0783570164324495E-3</v>
      </c>
      <c r="I42" s="274"/>
      <c r="J42"/>
      <c r="K42"/>
      <c r="L42"/>
      <c r="M42"/>
      <c r="N42" s="180"/>
      <c r="O42" s="181"/>
      <c r="P42" s="182"/>
    </row>
    <row r="43" spans="1:16" ht="15.75">
      <c r="A43" s="189">
        <f t="shared" si="1"/>
        <v>34</v>
      </c>
      <c r="B43" s="190" t="s">
        <v>92</v>
      </c>
      <c r="C43" s="191" t="s">
        <v>292</v>
      </c>
      <c r="D43" s="190" t="s">
        <v>319</v>
      </c>
      <c r="E43" s="192">
        <v>35567</v>
      </c>
      <c r="F43" s="193">
        <v>37.630000000000003</v>
      </c>
      <c r="G43" s="194">
        <f t="shared" si="0"/>
        <v>5.8259952758113378E-3</v>
      </c>
      <c r="I43" s="274"/>
      <c r="J43"/>
      <c r="K43"/>
      <c r="L43"/>
      <c r="M43"/>
      <c r="N43" s="180"/>
      <c r="O43" s="181"/>
      <c r="P43" s="182"/>
    </row>
    <row r="44" spans="1:16" ht="15.75">
      <c r="A44" s="189">
        <f t="shared" si="1"/>
        <v>35</v>
      </c>
      <c r="B44" s="190" t="s">
        <v>98</v>
      </c>
      <c r="C44" s="191" t="s">
        <v>298</v>
      </c>
      <c r="D44" s="190" t="s">
        <v>317</v>
      </c>
      <c r="E44" s="192">
        <v>5976</v>
      </c>
      <c r="F44" s="193">
        <v>37.56</v>
      </c>
      <c r="G44" s="194">
        <f t="shared" si="0"/>
        <v>5.8151576550484673E-3</v>
      </c>
      <c r="I44" s="274"/>
      <c r="J44"/>
      <c r="K44"/>
      <c r="L44"/>
      <c r="M44"/>
      <c r="N44" s="180"/>
      <c r="O44" s="181"/>
      <c r="P44" s="182"/>
    </row>
    <row r="45" spans="1:16" ht="15.75">
      <c r="A45" s="189">
        <f t="shared" si="1"/>
        <v>36</v>
      </c>
      <c r="B45" s="190" t="s">
        <v>87</v>
      </c>
      <c r="C45" s="191" t="s">
        <v>288</v>
      </c>
      <c r="D45" s="190" t="s">
        <v>314</v>
      </c>
      <c r="E45" s="192">
        <v>2397</v>
      </c>
      <c r="F45" s="193">
        <v>36.96</v>
      </c>
      <c r="G45" s="194">
        <f t="shared" si="0"/>
        <v>5.7222637627952965E-3</v>
      </c>
      <c r="I45" s="274"/>
      <c r="J45"/>
      <c r="K45"/>
      <c r="L45"/>
      <c r="M45"/>
      <c r="N45" s="180"/>
      <c r="O45" s="181"/>
      <c r="P45" s="182"/>
    </row>
    <row r="46" spans="1:16" ht="15.75">
      <c r="A46" s="189">
        <f t="shared" si="1"/>
        <v>37</v>
      </c>
      <c r="B46" s="190" t="s">
        <v>91</v>
      </c>
      <c r="C46" s="191" t="s">
        <v>294</v>
      </c>
      <c r="D46" s="190" t="s">
        <v>322</v>
      </c>
      <c r="E46" s="192">
        <v>11285</v>
      </c>
      <c r="F46" s="193">
        <v>35.909999999999997</v>
      </c>
      <c r="G46" s="194">
        <f t="shared" si="0"/>
        <v>5.5596994513522477E-3</v>
      </c>
      <c r="I46" s="274"/>
      <c r="J46"/>
      <c r="K46"/>
      <c r="L46"/>
      <c r="M46"/>
      <c r="N46" s="180"/>
      <c r="O46" s="181"/>
      <c r="P46" s="182"/>
    </row>
    <row r="47" spans="1:16" ht="15.75">
      <c r="A47" s="189">
        <f t="shared" si="1"/>
        <v>38</v>
      </c>
      <c r="B47" s="190" t="s">
        <v>83</v>
      </c>
      <c r="C47" s="191" t="s">
        <v>289</v>
      </c>
      <c r="D47" s="190" t="s">
        <v>321</v>
      </c>
      <c r="E47" s="192">
        <v>19849</v>
      </c>
      <c r="F47" s="193">
        <v>35.130000000000003</v>
      </c>
      <c r="G47" s="194">
        <f t="shared" si="0"/>
        <v>5.438937391423127E-3</v>
      </c>
      <c r="I47" s="274"/>
      <c r="J47"/>
      <c r="K47"/>
      <c r="L47"/>
      <c r="M47"/>
      <c r="N47" s="180"/>
      <c r="O47" s="181"/>
      <c r="P47" s="182"/>
    </row>
    <row r="48" spans="1:16" ht="15.75">
      <c r="A48" s="189">
        <f t="shared" si="1"/>
        <v>39</v>
      </c>
      <c r="B48" s="190" t="s">
        <v>93</v>
      </c>
      <c r="C48" s="191" t="s">
        <v>296</v>
      </c>
      <c r="D48" s="190" t="s">
        <v>316</v>
      </c>
      <c r="E48" s="192">
        <v>9624</v>
      </c>
      <c r="F48" s="193">
        <v>33.47</v>
      </c>
      <c r="G48" s="194">
        <f t="shared" si="0"/>
        <v>5.1819309561893555E-3</v>
      </c>
      <c r="I48" s="274"/>
      <c r="J48"/>
      <c r="K48"/>
      <c r="L48"/>
      <c r="M48"/>
      <c r="N48" s="180"/>
      <c r="O48" s="181"/>
      <c r="P48" s="182"/>
    </row>
    <row r="49" spans="1:16" ht="15.75">
      <c r="A49" s="189">
        <f t="shared" si="1"/>
        <v>40</v>
      </c>
      <c r="B49" s="190" t="s">
        <v>95</v>
      </c>
      <c r="C49" s="191" t="s">
        <v>295</v>
      </c>
      <c r="D49" s="190" t="s">
        <v>320</v>
      </c>
      <c r="E49" s="192">
        <v>19141</v>
      </c>
      <c r="F49" s="193">
        <v>33.340000000000003</v>
      </c>
      <c r="G49" s="194">
        <f t="shared" si="0"/>
        <v>5.161803946201169E-3</v>
      </c>
      <c r="I49" s="274"/>
      <c r="J49"/>
      <c r="K49"/>
      <c r="L49"/>
      <c r="M49"/>
      <c r="N49" s="180"/>
      <c r="O49" s="181"/>
      <c r="P49" s="182"/>
    </row>
    <row r="50" spans="1:16" ht="15.75">
      <c r="A50" s="189">
        <f t="shared" si="1"/>
        <v>41</v>
      </c>
      <c r="B50" s="190" t="s">
        <v>94</v>
      </c>
      <c r="C50" s="191" t="s">
        <v>499</v>
      </c>
      <c r="D50" s="190" t="s">
        <v>500</v>
      </c>
      <c r="E50" s="192">
        <v>32315</v>
      </c>
      <c r="F50" s="193">
        <v>29.6</v>
      </c>
      <c r="G50" s="194">
        <f t="shared" si="0"/>
        <v>4.5827653511564068E-3</v>
      </c>
      <c r="I50" s="274"/>
      <c r="J50"/>
      <c r="K50"/>
      <c r="L50"/>
      <c r="M50"/>
      <c r="N50" s="180"/>
      <c r="O50" s="181"/>
      <c r="P50" s="182"/>
    </row>
    <row r="51" spans="1:16" ht="15.75">
      <c r="A51" s="189">
        <f t="shared" si="1"/>
        <v>42</v>
      </c>
      <c r="B51" s="190" t="s">
        <v>136</v>
      </c>
      <c r="C51" s="191" t="s">
        <v>523</v>
      </c>
      <c r="D51" s="190" t="s">
        <v>310</v>
      </c>
      <c r="E51" s="192">
        <v>4230</v>
      </c>
      <c r="F51" s="193">
        <v>29.38</v>
      </c>
      <c r="G51" s="194">
        <f t="shared" si="0"/>
        <v>4.5487042573302437E-3</v>
      </c>
      <c r="I51" s="274"/>
      <c r="J51"/>
      <c r="K51"/>
      <c r="L51"/>
      <c r="M51"/>
      <c r="N51" s="180"/>
      <c r="O51" s="181"/>
      <c r="P51" s="182"/>
    </row>
    <row r="52" spans="1:16" ht="15.75">
      <c r="A52" s="189">
        <f t="shared" si="1"/>
        <v>43</v>
      </c>
      <c r="B52" s="190" t="s">
        <v>129</v>
      </c>
      <c r="C52" s="191" t="s">
        <v>325</v>
      </c>
      <c r="D52" s="190" t="s">
        <v>309</v>
      </c>
      <c r="E52" s="192">
        <v>6675</v>
      </c>
      <c r="F52" s="193">
        <v>28.63</v>
      </c>
      <c r="G52" s="194">
        <f t="shared" si="0"/>
        <v>4.4325868920137811E-3</v>
      </c>
      <c r="I52" s="274"/>
      <c r="J52"/>
      <c r="K52"/>
      <c r="L52"/>
      <c r="M52"/>
      <c r="N52" s="180"/>
      <c r="O52" s="181"/>
      <c r="P52" s="182"/>
    </row>
    <row r="53" spans="1:16" ht="15.75">
      <c r="A53" s="189">
        <f t="shared" si="1"/>
        <v>44</v>
      </c>
      <c r="B53" s="190" t="s">
        <v>128</v>
      </c>
      <c r="C53" s="191" t="s">
        <v>328</v>
      </c>
      <c r="D53" s="190" t="s">
        <v>353</v>
      </c>
      <c r="E53" s="192">
        <v>13573</v>
      </c>
      <c r="F53" s="193">
        <v>28.56</v>
      </c>
      <c r="G53" s="194">
        <f t="shared" si="0"/>
        <v>4.4217492712509106E-3</v>
      </c>
      <c r="I53" s="274"/>
      <c r="J53"/>
      <c r="K53"/>
      <c r="L53"/>
      <c r="M53"/>
      <c r="N53" s="180"/>
      <c r="O53" s="181"/>
      <c r="P53" s="182"/>
    </row>
    <row r="54" spans="1:16" ht="15.75">
      <c r="A54" s="189">
        <f t="shared" si="1"/>
        <v>45</v>
      </c>
      <c r="B54" s="190" t="s">
        <v>100</v>
      </c>
      <c r="C54" s="191" t="s">
        <v>300</v>
      </c>
      <c r="D54" s="190" t="s">
        <v>309</v>
      </c>
      <c r="E54" s="192">
        <v>4227</v>
      </c>
      <c r="F54" s="193">
        <v>28.55</v>
      </c>
      <c r="G54" s="194">
        <f t="shared" si="0"/>
        <v>4.4202010397133579E-3</v>
      </c>
      <c r="I54" s="274"/>
      <c r="J54"/>
      <c r="K54"/>
      <c r="L54"/>
      <c r="M54"/>
      <c r="N54" s="180"/>
      <c r="O54" s="181"/>
      <c r="P54" s="182"/>
    </row>
    <row r="55" spans="1:16" ht="15.75">
      <c r="A55" s="189">
        <f t="shared" si="1"/>
        <v>46</v>
      </c>
      <c r="B55" s="190" t="s">
        <v>50</v>
      </c>
      <c r="C55" s="191" t="s">
        <v>49</v>
      </c>
      <c r="D55" s="190" t="s">
        <v>318</v>
      </c>
      <c r="E55" s="192">
        <v>19917</v>
      </c>
      <c r="F55" s="193">
        <v>27.31</v>
      </c>
      <c r="G55" s="194">
        <f t="shared" si="0"/>
        <v>4.2282203290568057E-3</v>
      </c>
      <c r="I55" s="274"/>
      <c r="J55"/>
      <c r="K55"/>
      <c r="L55"/>
      <c r="M55"/>
      <c r="N55" s="180"/>
      <c r="O55" s="181"/>
      <c r="P55" s="182"/>
    </row>
    <row r="56" spans="1:16" ht="15.75">
      <c r="A56" s="189">
        <f t="shared" si="1"/>
        <v>47</v>
      </c>
      <c r="B56" s="190" t="s">
        <v>99</v>
      </c>
      <c r="C56" s="191" t="s">
        <v>299</v>
      </c>
      <c r="D56" s="190" t="s">
        <v>320</v>
      </c>
      <c r="E56" s="192">
        <v>2344</v>
      </c>
      <c r="F56" s="193">
        <v>27.17</v>
      </c>
      <c r="G56" s="194">
        <f t="shared" si="0"/>
        <v>4.2065450875310665E-3</v>
      </c>
      <c r="I56" s="274"/>
      <c r="J56"/>
      <c r="K56"/>
      <c r="L56"/>
      <c r="M56"/>
      <c r="N56" s="180"/>
      <c r="O56" s="181"/>
      <c r="P56" s="182"/>
    </row>
    <row r="57" spans="1:16" ht="15.75">
      <c r="A57" s="189">
        <f t="shared" si="1"/>
        <v>48</v>
      </c>
      <c r="B57" s="190" t="s">
        <v>127</v>
      </c>
      <c r="C57" s="191" t="s">
        <v>326</v>
      </c>
      <c r="D57" s="190" t="s">
        <v>352</v>
      </c>
      <c r="E57" s="192">
        <v>10471</v>
      </c>
      <c r="F57" s="193">
        <v>26.85</v>
      </c>
      <c r="G57" s="194">
        <f t="shared" si="0"/>
        <v>4.1570016783293758E-3</v>
      </c>
      <c r="I57" s="274"/>
      <c r="J57"/>
      <c r="K57"/>
      <c r="L57"/>
      <c r="M57"/>
      <c r="N57" s="180"/>
      <c r="O57" s="181"/>
      <c r="P57" s="182"/>
    </row>
    <row r="58" spans="1:16" ht="15.75">
      <c r="A58" s="189">
        <f t="shared" si="1"/>
        <v>49</v>
      </c>
      <c r="B58" s="190" t="s">
        <v>137</v>
      </c>
      <c r="C58" s="191" t="s">
        <v>333</v>
      </c>
      <c r="D58" s="190" t="s">
        <v>307</v>
      </c>
      <c r="E58" s="192">
        <v>601</v>
      </c>
      <c r="F58" s="193">
        <v>25.24</v>
      </c>
      <c r="G58" s="194">
        <f t="shared" si="0"/>
        <v>3.9077364007833676E-3</v>
      </c>
      <c r="I58" s="274"/>
      <c r="J58"/>
      <c r="K58"/>
      <c r="L58"/>
      <c r="M58"/>
      <c r="N58" s="180"/>
      <c r="O58" s="181"/>
      <c r="P58" s="182"/>
    </row>
    <row r="59" spans="1:16" ht="15.75">
      <c r="A59" s="189">
        <f t="shared" si="1"/>
        <v>50</v>
      </c>
      <c r="B59" s="190" t="s">
        <v>103</v>
      </c>
      <c r="C59" s="191" t="s">
        <v>498</v>
      </c>
      <c r="D59" s="190" t="s">
        <v>308</v>
      </c>
      <c r="E59" s="192">
        <v>6493</v>
      </c>
      <c r="F59" s="193">
        <v>24.52</v>
      </c>
      <c r="G59" s="194">
        <f t="shared" si="0"/>
        <v>3.7962637300795635E-3</v>
      </c>
      <c r="I59" s="274"/>
      <c r="J59"/>
      <c r="K59"/>
      <c r="L59"/>
      <c r="M59"/>
      <c r="N59" s="180"/>
      <c r="O59" s="181"/>
      <c r="P59" s="182"/>
    </row>
    <row r="60" spans="1:16" ht="15.75">
      <c r="A60" s="189">
        <f t="shared" si="1"/>
        <v>51</v>
      </c>
      <c r="B60" s="190" t="s">
        <v>101</v>
      </c>
      <c r="C60" s="191" t="s">
        <v>302</v>
      </c>
      <c r="D60" s="190" t="s">
        <v>309</v>
      </c>
      <c r="E60" s="192">
        <v>3343</v>
      </c>
      <c r="F60" s="193">
        <v>24</v>
      </c>
      <c r="G60" s="194">
        <f t="shared" si="0"/>
        <v>3.7157556901268162E-3</v>
      </c>
      <c r="I60" s="274"/>
      <c r="J60"/>
      <c r="K60"/>
      <c r="L60"/>
      <c r="M60"/>
      <c r="N60" s="180"/>
      <c r="O60" s="181"/>
      <c r="P60" s="182"/>
    </row>
    <row r="61" spans="1:16" ht="15.75">
      <c r="A61" s="189">
        <f t="shared" si="1"/>
        <v>52</v>
      </c>
      <c r="B61" s="190" t="s">
        <v>131</v>
      </c>
      <c r="C61" s="191" t="s">
        <v>512</v>
      </c>
      <c r="D61" s="190" t="s">
        <v>317</v>
      </c>
      <c r="E61" s="192">
        <v>1050</v>
      </c>
      <c r="F61" s="193">
        <v>23.16</v>
      </c>
      <c r="G61" s="194">
        <f t="shared" si="0"/>
        <v>3.5857042409723774E-3</v>
      </c>
      <c r="I61" s="274"/>
      <c r="J61"/>
      <c r="K61"/>
      <c r="L61"/>
      <c r="M61"/>
      <c r="N61" s="180"/>
      <c r="O61" s="181"/>
      <c r="P61" s="182"/>
    </row>
    <row r="62" spans="1:16" ht="15.75">
      <c r="A62" s="189">
        <f t="shared" si="1"/>
        <v>53</v>
      </c>
      <c r="B62" s="190" t="s">
        <v>144</v>
      </c>
      <c r="C62" s="191" t="s">
        <v>335</v>
      </c>
      <c r="D62" s="190" t="s">
        <v>315</v>
      </c>
      <c r="E62" s="192">
        <v>20135</v>
      </c>
      <c r="F62" s="193">
        <v>22.93</v>
      </c>
      <c r="G62" s="194">
        <f t="shared" si="0"/>
        <v>3.550094915608662E-3</v>
      </c>
      <c r="I62" s="274"/>
      <c r="J62"/>
      <c r="K62"/>
      <c r="L62"/>
      <c r="M62"/>
      <c r="N62" s="180"/>
      <c r="O62" s="181"/>
      <c r="P62" s="182"/>
    </row>
    <row r="63" spans="1:16" ht="15.75">
      <c r="A63" s="189">
        <f t="shared" si="1"/>
        <v>54</v>
      </c>
      <c r="B63" s="190" t="s">
        <v>104</v>
      </c>
      <c r="C63" s="191" t="s">
        <v>503</v>
      </c>
      <c r="D63" s="190" t="s">
        <v>323</v>
      </c>
      <c r="E63" s="192">
        <v>9142</v>
      </c>
      <c r="F63" s="193">
        <v>21.46</v>
      </c>
      <c r="G63" s="194">
        <f t="shared" si="0"/>
        <v>3.3225048795883947E-3</v>
      </c>
      <c r="I63" s="274"/>
      <c r="J63"/>
      <c r="K63"/>
      <c r="L63"/>
      <c r="M63"/>
      <c r="N63" s="180"/>
      <c r="O63" s="181"/>
      <c r="P63" s="182"/>
    </row>
    <row r="64" spans="1:16" ht="15.75">
      <c r="A64" s="189">
        <f t="shared" si="1"/>
        <v>55</v>
      </c>
      <c r="B64" s="190" t="s">
        <v>139</v>
      </c>
      <c r="C64" s="191" t="s">
        <v>330</v>
      </c>
      <c r="D64" s="190" t="s">
        <v>307</v>
      </c>
      <c r="E64" s="192">
        <v>2700</v>
      </c>
      <c r="F64" s="193">
        <v>21.01</v>
      </c>
      <c r="G64" s="194">
        <f t="shared" si="0"/>
        <v>3.2528344603985171E-3</v>
      </c>
      <c r="I64" s="274"/>
      <c r="J64"/>
      <c r="K64"/>
      <c r="L64"/>
      <c r="M64"/>
      <c r="N64" s="180"/>
      <c r="O64" s="181"/>
      <c r="P64" s="182"/>
    </row>
    <row r="65" spans="1:16" ht="15.75">
      <c r="A65" s="189">
        <f t="shared" si="1"/>
        <v>56</v>
      </c>
      <c r="B65" s="190" t="s">
        <v>132</v>
      </c>
      <c r="C65" s="191" t="s">
        <v>515</v>
      </c>
      <c r="D65" s="190" t="s">
        <v>307</v>
      </c>
      <c r="E65" s="192">
        <v>1674</v>
      </c>
      <c r="F65" s="193">
        <v>20.79</v>
      </c>
      <c r="G65" s="194">
        <f t="shared" si="0"/>
        <v>3.2187733665723544E-3</v>
      </c>
      <c r="I65" s="274"/>
      <c r="J65"/>
      <c r="K65"/>
      <c r="L65"/>
      <c r="M65"/>
      <c r="N65" s="180"/>
      <c r="O65" s="181"/>
      <c r="P65" s="182"/>
    </row>
    <row r="66" spans="1:16" ht="15.75">
      <c r="A66" s="189">
        <f t="shared" si="1"/>
        <v>57</v>
      </c>
      <c r="B66" s="190" t="s">
        <v>135</v>
      </c>
      <c r="C66" s="191" t="s">
        <v>947</v>
      </c>
      <c r="D66" s="190" t="s">
        <v>309</v>
      </c>
      <c r="E66" s="192">
        <v>4301</v>
      </c>
      <c r="F66" s="193">
        <v>20.67</v>
      </c>
      <c r="G66" s="194">
        <f t="shared" si="0"/>
        <v>3.2001945881217206E-3</v>
      </c>
      <c r="I66" s="274"/>
      <c r="J66"/>
      <c r="K66"/>
      <c r="L66"/>
      <c r="M66"/>
      <c r="N66" s="180"/>
      <c r="O66" s="181"/>
      <c r="P66" s="182"/>
    </row>
    <row r="67" spans="1:16" ht="15.75">
      <c r="A67" s="189">
        <f t="shared" si="1"/>
        <v>58</v>
      </c>
      <c r="B67" s="190" t="s">
        <v>134</v>
      </c>
      <c r="C67" s="191" t="s">
        <v>329</v>
      </c>
      <c r="D67" s="190" t="s">
        <v>354</v>
      </c>
      <c r="E67" s="192">
        <v>227</v>
      </c>
      <c r="F67" s="193">
        <v>20.39</v>
      </c>
      <c r="G67" s="194">
        <f t="shared" si="0"/>
        <v>3.1568441050702409E-3</v>
      </c>
      <c r="I67" s="274"/>
      <c r="J67"/>
      <c r="K67"/>
      <c r="L67"/>
      <c r="M67"/>
      <c r="N67" s="180"/>
      <c r="O67" s="181"/>
      <c r="P67" s="182"/>
    </row>
    <row r="68" spans="1:16" ht="15.75">
      <c r="A68" s="189">
        <f t="shared" si="1"/>
        <v>59</v>
      </c>
      <c r="B68" s="190" t="s">
        <v>102</v>
      </c>
      <c r="C68" s="191" t="s">
        <v>301</v>
      </c>
      <c r="D68" s="190" t="s">
        <v>320</v>
      </c>
      <c r="E68" s="192">
        <v>30062</v>
      </c>
      <c r="F68" s="193">
        <v>19.68</v>
      </c>
      <c r="G68" s="194">
        <f t="shared" si="0"/>
        <v>3.046919665903989E-3</v>
      </c>
      <c r="I68" s="274"/>
      <c r="J68"/>
      <c r="K68"/>
      <c r="L68"/>
      <c r="M68"/>
      <c r="N68" s="180"/>
      <c r="O68" s="181"/>
      <c r="P68" s="182"/>
    </row>
    <row r="69" spans="1:16" ht="15.75">
      <c r="A69" s="189">
        <f t="shared" si="1"/>
        <v>60</v>
      </c>
      <c r="B69" s="190" t="s">
        <v>141</v>
      </c>
      <c r="C69" s="191" t="s">
        <v>336</v>
      </c>
      <c r="D69" s="190" t="s">
        <v>307</v>
      </c>
      <c r="E69" s="192">
        <v>13722</v>
      </c>
      <c r="F69" s="193">
        <v>18.79</v>
      </c>
      <c r="G69" s="194">
        <f t="shared" si="0"/>
        <v>2.9091270590617863E-3</v>
      </c>
      <c r="I69" s="274"/>
      <c r="J69"/>
      <c r="K69"/>
      <c r="L69"/>
      <c r="M69"/>
      <c r="N69" s="180"/>
      <c r="O69" s="181"/>
      <c r="P69" s="182"/>
    </row>
    <row r="70" spans="1:16" ht="15.75">
      <c r="A70" s="189">
        <f t="shared" si="1"/>
        <v>61</v>
      </c>
      <c r="B70" s="190" t="s">
        <v>167</v>
      </c>
      <c r="C70" s="191" t="s">
        <v>350</v>
      </c>
      <c r="D70" s="190" t="s">
        <v>311</v>
      </c>
      <c r="E70" s="192">
        <v>1687</v>
      </c>
      <c r="F70" s="193">
        <v>17.87</v>
      </c>
      <c r="G70" s="194">
        <f t="shared" si="0"/>
        <v>2.7666897576069252E-3</v>
      </c>
      <c r="I70" s="274"/>
      <c r="J70"/>
      <c r="K70"/>
      <c r="L70"/>
      <c r="M70"/>
      <c r="N70" s="180"/>
      <c r="O70" s="181"/>
      <c r="P70" s="182"/>
    </row>
    <row r="71" spans="1:16" ht="15.75">
      <c r="A71" s="189">
        <f t="shared" si="1"/>
        <v>62</v>
      </c>
      <c r="B71" s="190" t="s">
        <v>584</v>
      </c>
      <c r="C71" s="191" t="s">
        <v>948</v>
      </c>
      <c r="D71" s="190" t="s">
        <v>313</v>
      </c>
      <c r="E71" s="192">
        <v>3423</v>
      </c>
      <c r="F71" s="193">
        <v>17.48</v>
      </c>
      <c r="G71" s="194">
        <f t="shared" si="0"/>
        <v>2.7063087276423645E-3</v>
      </c>
      <c r="I71" s="274"/>
      <c r="J71"/>
      <c r="K71"/>
      <c r="L71"/>
      <c r="M71"/>
      <c r="N71" s="180"/>
      <c r="O71" s="181"/>
      <c r="P71" s="182"/>
    </row>
    <row r="72" spans="1:16" ht="15.75">
      <c r="A72" s="189">
        <f t="shared" si="1"/>
        <v>63</v>
      </c>
      <c r="B72" s="190" t="s">
        <v>133</v>
      </c>
      <c r="C72" s="191" t="s">
        <v>505</v>
      </c>
      <c r="D72" s="190" t="s">
        <v>316</v>
      </c>
      <c r="E72" s="192">
        <v>2566</v>
      </c>
      <c r="F72" s="193">
        <v>17.25</v>
      </c>
      <c r="G72" s="194">
        <f t="shared" si="0"/>
        <v>2.6706994022786491E-3</v>
      </c>
      <c r="I72" s="274"/>
      <c r="J72"/>
      <c r="K72"/>
      <c r="L72"/>
      <c r="M72"/>
      <c r="N72" s="180"/>
      <c r="O72" s="181"/>
      <c r="P72" s="182"/>
    </row>
    <row r="73" spans="1:16" ht="15.75">
      <c r="A73" s="189">
        <f t="shared" si="1"/>
        <v>64</v>
      </c>
      <c r="B73" s="190" t="s">
        <v>138</v>
      </c>
      <c r="C73" s="191" t="s">
        <v>334</v>
      </c>
      <c r="D73" s="190" t="s">
        <v>310</v>
      </c>
      <c r="E73" s="192">
        <v>8237</v>
      </c>
      <c r="F73" s="193">
        <v>17.170000000000002</v>
      </c>
      <c r="G73" s="194">
        <f t="shared" si="0"/>
        <v>2.6583135499782264E-3</v>
      </c>
      <c r="I73" s="274"/>
      <c r="J73"/>
      <c r="K73"/>
      <c r="L73"/>
      <c r="M73"/>
      <c r="N73" s="180"/>
      <c r="O73" s="181"/>
      <c r="P73" s="182"/>
    </row>
    <row r="74" spans="1:16" ht="15.75">
      <c r="A74" s="189">
        <f t="shared" si="1"/>
        <v>65</v>
      </c>
      <c r="B74" s="190" t="s">
        <v>143</v>
      </c>
      <c r="C74" s="191" t="s">
        <v>516</v>
      </c>
      <c r="D74" s="190" t="s">
        <v>355</v>
      </c>
      <c r="E74" s="192">
        <v>3412</v>
      </c>
      <c r="F74" s="193">
        <v>17.03</v>
      </c>
      <c r="G74" s="194">
        <f t="shared" si="0"/>
        <v>2.6366383084524868E-3</v>
      </c>
      <c r="I74" s="274"/>
      <c r="J74"/>
      <c r="K74"/>
      <c r="L74"/>
      <c r="M74"/>
      <c r="N74" s="180"/>
      <c r="O74" s="181"/>
      <c r="P74" s="182"/>
    </row>
    <row r="75" spans="1:16" ht="15.75">
      <c r="A75" s="189">
        <f t="shared" si="1"/>
        <v>66</v>
      </c>
      <c r="B75" s="190" t="s">
        <v>585</v>
      </c>
      <c r="C75" s="191" t="s">
        <v>949</v>
      </c>
      <c r="D75" s="190" t="s">
        <v>308</v>
      </c>
      <c r="E75" s="192">
        <v>6045</v>
      </c>
      <c r="F75" s="193">
        <v>17.02</v>
      </c>
      <c r="G75" s="194">
        <f t="shared" ref="G75:G138" si="2">+F75/$F$529</f>
        <v>2.6350900769149337E-3</v>
      </c>
      <c r="I75" s="274"/>
      <c r="J75"/>
      <c r="K75"/>
      <c r="L75"/>
      <c r="M75"/>
      <c r="N75" s="180"/>
      <c r="O75" s="181"/>
      <c r="P75" s="182"/>
    </row>
    <row r="76" spans="1:16" ht="15.75">
      <c r="A76" s="189">
        <f t="shared" ref="A76:A139" si="3">+A75+1</f>
        <v>67</v>
      </c>
      <c r="B76" s="190" t="s">
        <v>130</v>
      </c>
      <c r="C76" s="191" t="s">
        <v>332</v>
      </c>
      <c r="D76" s="190" t="s">
        <v>310</v>
      </c>
      <c r="E76" s="192">
        <v>7568</v>
      </c>
      <c r="F76" s="193">
        <v>17.02</v>
      </c>
      <c r="G76" s="194">
        <f t="shared" si="2"/>
        <v>2.6350900769149337E-3</v>
      </c>
      <c r="I76" s="274"/>
      <c r="J76"/>
      <c r="K76"/>
      <c r="L76"/>
      <c r="M76"/>
      <c r="N76" s="180"/>
      <c r="O76" s="181"/>
      <c r="P76" s="182"/>
    </row>
    <row r="77" spans="1:16" ht="15.75">
      <c r="A77" s="189">
        <f t="shared" si="3"/>
        <v>68</v>
      </c>
      <c r="B77" s="190" t="s">
        <v>105</v>
      </c>
      <c r="C77" s="191" t="s">
        <v>303</v>
      </c>
      <c r="D77" s="190" t="s">
        <v>317</v>
      </c>
      <c r="E77" s="192">
        <v>3875</v>
      </c>
      <c r="F77" s="193">
        <v>17</v>
      </c>
      <c r="G77" s="194">
        <f t="shared" si="2"/>
        <v>2.6319936138398279E-3</v>
      </c>
      <c r="I77" s="274"/>
      <c r="J77"/>
      <c r="K77"/>
      <c r="L77"/>
      <c r="M77"/>
      <c r="N77" s="180"/>
      <c r="O77" s="181"/>
      <c r="P77" s="182"/>
    </row>
    <row r="78" spans="1:16" ht="15.75">
      <c r="A78" s="189">
        <f t="shared" si="3"/>
        <v>69</v>
      </c>
      <c r="B78" s="190" t="s">
        <v>147</v>
      </c>
      <c r="C78" s="191" t="s">
        <v>339</v>
      </c>
      <c r="D78" s="190" t="s">
        <v>317</v>
      </c>
      <c r="E78" s="192">
        <v>3516</v>
      </c>
      <c r="F78" s="193">
        <v>16.28</v>
      </c>
      <c r="G78" s="194">
        <f t="shared" si="2"/>
        <v>2.5205209431360238E-3</v>
      </c>
      <c r="I78" s="274"/>
      <c r="J78"/>
      <c r="K78"/>
      <c r="L78"/>
      <c r="M78"/>
      <c r="N78" s="180"/>
      <c r="O78" s="181"/>
      <c r="P78" s="182"/>
    </row>
    <row r="79" spans="1:16" ht="15.75">
      <c r="A79" s="189">
        <f t="shared" si="3"/>
        <v>70</v>
      </c>
      <c r="B79" s="190" t="s">
        <v>150</v>
      </c>
      <c r="C79" s="191" t="s">
        <v>338</v>
      </c>
      <c r="D79" s="190" t="s">
        <v>356</v>
      </c>
      <c r="E79" s="192">
        <v>1915</v>
      </c>
      <c r="F79" s="193">
        <v>16.059999999999999</v>
      </c>
      <c r="G79" s="194">
        <f t="shared" si="2"/>
        <v>2.486459849309861E-3</v>
      </c>
      <c r="I79" s="274"/>
      <c r="J79"/>
      <c r="K79"/>
      <c r="L79"/>
      <c r="M79"/>
      <c r="N79" s="180"/>
      <c r="O79" s="181"/>
      <c r="P79" s="182"/>
    </row>
    <row r="80" spans="1:16" ht="15.75">
      <c r="A80" s="189">
        <f t="shared" si="3"/>
        <v>71</v>
      </c>
      <c r="B80" s="190" t="s">
        <v>142</v>
      </c>
      <c r="C80" s="191" t="s">
        <v>331</v>
      </c>
      <c r="D80" s="190" t="s">
        <v>317</v>
      </c>
      <c r="E80" s="192">
        <v>1596</v>
      </c>
      <c r="F80" s="193">
        <v>15.76</v>
      </c>
      <c r="G80" s="194">
        <f t="shared" si="2"/>
        <v>2.4400129031832756E-3</v>
      </c>
      <c r="I80" s="274"/>
      <c r="J80"/>
      <c r="K80"/>
      <c r="L80"/>
      <c r="M80"/>
      <c r="N80" s="180"/>
      <c r="O80" s="181"/>
      <c r="P80" s="182"/>
    </row>
    <row r="81" spans="1:16" ht="15.75">
      <c r="A81" s="189">
        <f t="shared" si="3"/>
        <v>72</v>
      </c>
      <c r="B81" s="190" t="s">
        <v>145</v>
      </c>
      <c r="C81" s="191" t="s">
        <v>511</v>
      </c>
      <c r="D81" s="190" t="s">
        <v>310</v>
      </c>
      <c r="E81" s="192">
        <v>8717</v>
      </c>
      <c r="F81" s="193">
        <v>15.75</v>
      </c>
      <c r="G81" s="194">
        <f t="shared" si="2"/>
        <v>2.438464671645723E-3</v>
      </c>
      <c r="I81" s="274"/>
      <c r="J81"/>
      <c r="K81"/>
      <c r="L81"/>
      <c r="M81"/>
      <c r="N81" s="180"/>
      <c r="O81" s="181"/>
      <c r="P81" s="182"/>
    </row>
    <row r="82" spans="1:16" ht="15.75">
      <c r="A82" s="189">
        <f t="shared" si="3"/>
        <v>73</v>
      </c>
      <c r="B82" s="190" t="s">
        <v>149</v>
      </c>
      <c r="C82" s="191" t="s">
        <v>340</v>
      </c>
      <c r="D82" s="190" t="s">
        <v>357</v>
      </c>
      <c r="E82" s="192">
        <v>11327</v>
      </c>
      <c r="F82" s="193">
        <v>15.71</v>
      </c>
      <c r="G82" s="194">
        <f t="shared" si="2"/>
        <v>2.4322717454955118E-3</v>
      </c>
      <c r="I82" s="274"/>
      <c r="J82"/>
      <c r="K82"/>
      <c r="L82"/>
      <c r="M82"/>
      <c r="N82" s="180"/>
      <c r="O82" s="181"/>
      <c r="P82" s="182"/>
    </row>
    <row r="83" spans="1:16" ht="15.75">
      <c r="A83" s="189">
        <f t="shared" si="3"/>
        <v>74</v>
      </c>
      <c r="B83" s="190" t="s">
        <v>107</v>
      </c>
      <c r="C83" s="191" t="s">
        <v>304</v>
      </c>
      <c r="D83" s="190" t="s">
        <v>318</v>
      </c>
      <c r="E83" s="192">
        <v>9798</v>
      </c>
      <c r="F83" s="193">
        <v>15.24</v>
      </c>
      <c r="G83" s="194">
        <f t="shared" si="2"/>
        <v>2.3595048632305284E-3</v>
      </c>
      <c r="I83" s="274"/>
      <c r="J83"/>
      <c r="K83"/>
      <c r="L83"/>
      <c r="M83"/>
      <c r="N83" s="180"/>
      <c r="O83" s="181"/>
      <c r="P83" s="182"/>
    </row>
    <row r="84" spans="1:16" ht="15.75">
      <c r="A84" s="189">
        <f t="shared" si="3"/>
        <v>75</v>
      </c>
      <c r="B84" s="190" t="s">
        <v>140</v>
      </c>
      <c r="C84" s="191" t="s">
        <v>337</v>
      </c>
      <c r="D84" s="190" t="s">
        <v>354</v>
      </c>
      <c r="E84" s="192">
        <v>11533</v>
      </c>
      <c r="F84" s="193">
        <v>14.93</v>
      </c>
      <c r="G84" s="194">
        <f t="shared" si="2"/>
        <v>2.3115096855663899E-3</v>
      </c>
      <c r="I84" s="274"/>
      <c r="J84"/>
      <c r="K84"/>
      <c r="L84"/>
      <c r="M84"/>
      <c r="N84" s="180"/>
      <c r="O84" s="181"/>
      <c r="P84" s="182"/>
    </row>
    <row r="85" spans="1:16" ht="15.75">
      <c r="A85" s="189">
        <f t="shared" si="3"/>
        <v>76</v>
      </c>
      <c r="B85" s="190" t="s">
        <v>148</v>
      </c>
      <c r="C85" s="191" t="s">
        <v>343</v>
      </c>
      <c r="D85" s="190" t="s">
        <v>309</v>
      </c>
      <c r="E85" s="192">
        <v>4890</v>
      </c>
      <c r="F85" s="193">
        <v>14.81</v>
      </c>
      <c r="G85" s="194">
        <f t="shared" si="2"/>
        <v>2.2929309071157561E-3</v>
      </c>
      <c r="I85" s="274"/>
      <c r="J85"/>
      <c r="K85"/>
      <c r="L85"/>
      <c r="M85"/>
      <c r="N85" s="180"/>
      <c r="O85" s="181"/>
      <c r="P85" s="182"/>
    </row>
    <row r="86" spans="1:16" ht="15.75">
      <c r="A86" s="189">
        <f t="shared" si="3"/>
        <v>77</v>
      </c>
      <c r="B86" s="190" t="s">
        <v>378</v>
      </c>
      <c r="C86" s="191" t="s">
        <v>429</v>
      </c>
      <c r="D86" s="190" t="s">
        <v>317</v>
      </c>
      <c r="E86" s="192">
        <v>731</v>
      </c>
      <c r="F86" s="193">
        <v>14.66</v>
      </c>
      <c r="G86" s="194">
        <f t="shared" si="2"/>
        <v>2.2697074340524634E-3</v>
      </c>
      <c r="I86" s="274"/>
      <c r="J86"/>
      <c r="K86"/>
      <c r="L86"/>
      <c r="M86"/>
      <c r="N86" s="180"/>
      <c r="O86" s="181"/>
      <c r="P86" s="182"/>
    </row>
    <row r="87" spans="1:16" ht="15.75">
      <c r="A87" s="189">
        <f t="shared" si="3"/>
        <v>78</v>
      </c>
      <c r="B87" s="190" t="s">
        <v>151</v>
      </c>
      <c r="C87" s="191" t="s">
        <v>342</v>
      </c>
      <c r="D87" s="190" t="s">
        <v>508</v>
      </c>
      <c r="E87" s="192">
        <v>4412</v>
      </c>
      <c r="F87" s="193">
        <v>14.19</v>
      </c>
      <c r="G87" s="194">
        <f t="shared" si="2"/>
        <v>2.1969405517874799E-3</v>
      </c>
      <c r="I87" s="274"/>
      <c r="J87"/>
      <c r="K87"/>
      <c r="L87"/>
      <c r="M87"/>
      <c r="N87" s="180"/>
      <c r="O87" s="181"/>
      <c r="P87" s="182"/>
    </row>
    <row r="88" spans="1:16" ht="15.75">
      <c r="A88" s="189">
        <f t="shared" si="3"/>
        <v>79</v>
      </c>
      <c r="B88" s="190" t="s">
        <v>156</v>
      </c>
      <c r="C88" s="191" t="s">
        <v>19</v>
      </c>
      <c r="D88" s="190" t="s">
        <v>310</v>
      </c>
      <c r="E88" s="192">
        <v>1542</v>
      </c>
      <c r="F88" s="193">
        <v>14.07</v>
      </c>
      <c r="G88" s="194">
        <f t="shared" si="2"/>
        <v>2.1783617733368461E-3</v>
      </c>
      <c r="I88" s="274"/>
      <c r="J88"/>
      <c r="K88"/>
      <c r="L88"/>
      <c r="M88"/>
      <c r="N88" s="180"/>
      <c r="O88" s="181"/>
      <c r="P88" s="182"/>
    </row>
    <row r="89" spans="1:16" ht="15.75">
      <c r="A89" s="189">
        <f t="shared" si="3"/>
        <v>80</v>
      </c>
      <c r="B89" s="190" t="s">
        <v>146</v>
      </c>
      <c r="C89" s="191" t="s">
        <v>341</v>
      </c>
      <c r="D89" s="190" t="s">
        <v>309</v>
      </c>
      <c r="E89" s="192">
        <v>3593</v>
      </c>
      <c r="F89" s="193">
        <v>13.8</v>
      </c>
      <c r="G89" s="194">
        <f t="shared" si="2"/>
        <v>2.1365595218229192E-3</v>
      </c>
      <c r="I89" s="274"/>
      <c r="J89"/>
      <c r="K89"/>
      <c r="L89"/>
      <c r="M89"/>
      <c r="N89" s="180"/>
      <c r="O89" s="181"/>
      <c r="P89" s="182"/>
    </row>
    <row r="90" spans="1:16" ht="15.75">
      <c r="A90" s="189">
        <f t="shared" si="3"/>
        <v>81</v>
      </c>
      <c r="B90" s="190" t="s">
        <v>41</v>
      </c>
      <c r="C90" s="191" t="s">
        <v>427</v>
      </c>
      <c r="D90" s="190" t="s">
        <v>310</v>
      </c>
      <c r="E90" s="192">
        <v>6820</v>
      </c>
      <c r="F90" s="193">
        <v>13.3</v>
      </c>
      <c r="G90" s="194">
        <f t="shared" si="2"/>
        <v>2.0591479449452773E-3</v>
      </c>
      <c r="I90" s="274"/>
      <c r="J90"/>
      <c r="K90"/>
      <c r="L90"/>
      <c r="M90"/>
      <c r="N90" s="180"/>
      <c r="O90" s="181"/>
      <c r="P90" s="182"/>
    </row>
    <row r="91" spans="1:16" ht="15.75">
      <c r="A91" s="189">
        <f t="shared" si="3"/>
        <v>82</v>
      </c>
      <c r="B91" s="190" t="s">
        <v>157</v>
      </c>
      <c r="C91" s="191" t="s">
        <v>507</v>
      </c>
      <c r="D91" s="190" t="s">
        <v>358</v>
      </c>
      <c r="E91" s="192">
        <v>1361</v>
      </c>
      <c r="F91" s="193">
        <v>13.28</v>
      </c>
      <c r="G91" s="194">
        <f t="shared" si="2"/>
        <v>2.0560514818701715E-3</v>
      </c>
      <c r="I91" s="274"/>
      <c r="J91"/>
      <c r="K91"/>
      <c r="L91"/>
      <c r="M91"/>
      <c r="N91" s="180"/>
      <c r="O91" s="181"/>
      <c r="P91" s="182"/>
    </row>
    <row r="92" spans="1:16" ht="15.75">
      <c r="A92" s="189">
        <f t="shared" si="3"/>
        <v>83</v>
      </c>
      <c r="B92" s="190" t="s">
        <v>17</v>
      </c>
      <c r="C92" s="191" t="s">
        <v>551</v>
      </c>
      <c r="D92" s="190" t="s">
        <v>307</v>
      </c>
      <c r="E92" s="192">
        <v>10067</v>
      </c>
      <c r="F92" s="193">
        <v>12.87</v>
      </c>
      <c r="G92" s="194">
        <f t="shared" si="2"/>
        <v>1.992573988830505E-3</v>
      </c>
      <c r="I92" s="274"/>
      <c r="J92"/>
      <c r="K92"/>
      <c r="L92"/>
      <c r="M92"/>
      <c r="N92" s="180"/>
      <c r="O92" s="181"/>
      <c r="P92" s="182"/>
    </row>
    <row r="93" spans="1:16" ht="15.75">
      <c r="A93" s="189">
        <f t="shared" si="3"/>
        <v>84</v>
      </c>
      <c r="B93" s="190" t="s">
        <v>162</v>
      </c>
      <c r="C93" s="191" t="s">
        <v>510</v>
      </c>
      <c r="D93" s="190" t="s">
        <v>357</v>
      </c>
      <c r="E93" s="192">
        <v>1205</v>
      </c>
      <c r="F93" s="193">
        <v>12.42</v>
      </c>
      <c r="G93" s="194">
        <f t="shared" si="2"/>
        <v>1.9229035696406273E-3</v>
      </c>
      <c r="I93" s="274"/>
      <c r="J93"/>
      <c r="K93"/>
      <c r="L93"/>
      <c r="M93"/>
      <c r="N93" s="180"/>
      <c r="O93" s="181"/>
      <c r="P93" s="182"/>
    </row>
    <row r="94" spans="1:16" ht="15.75">
      <c r="A94" s="189">
        <f t="shared" si="3"/>
        <v>85</v>
      </c>
      <c r="B94" s="190" t="s">
        <v>108</v>
      </c>
      <c r="C94" s="191" t="s">
        <v>306</v>
      </c>
      <c r="D94" s="190" t="s">
        <v>321</v>
      </c>
      <c r="E94" s="192">
        <v>2259</v>
      </c>
      <c r="F94" s="193">
        <v>12.39</v>
      </c>
      <c r="G94" s="194">
        <f t="shared" si="2"/>
        <v>1.9182588750279689E-3</v>
      </c>
      <c r="I94" s="274"/>
      <c r="J94"/>
      <c r="K94"/>
      <c r="L94"/>
      <c r="M94"/>
      <c r="N94" s="180"/>
      <c r="O94" s="181"/>
      <c r="P94" s="182"/>
    </row>
    <row r="95" spans="1:16" ht="15.75">
      <c r="A95" s="189">
        <f t="shared" si="3"/>
        <v>86</v>
      </c>
      <c r="B95" s="190" t="s">
        <v>163</v>
      </c>
      <c r="C95" s="191" t="s">
        <v>519</v>
      </c>
      <c r="D95" s="190" t="s">
        <v>520</v>
      </c>
      <c r="E95" s="192">
        <v>6115</v>
      </c>
      <c r="F95" s="193">
        <v>12.36</v>
      </c>
      <c r="G95" s="194">
        <f t="shared" si="2"/>
        <v>1.9136141804153102E-3</v>
      </c>
      <c r="I95" s="274"/>
      <c r="J95"/>
      <c r="K95"/>
      <c r="L95"/>
      <c r="M95"/>
      <c r="N95" s="180"/>
      <c r="O95" s="181"/>
      <c r="P95" s="182"/>
    </row>
    <row r="96" spans="1:16" ht="15.75">
      <c r="A96" s="189">
        <f t="shared" si="3"/>
        <v>87</v>
      </c>
      <c r="B96" s="190" t="s">
        <v>586</v>
      </c>
      <c r="C96" s="191" t="s">
        <v>950</v>
      </c>
      <c r="D96" s="190" t="s">
        <v>309</v>
      </c>
      <c r="E96" s="192">
        <v>2219</v>
      </c>
      <c r="F96" s="193">
        <v>12.36</v>
      </c>
      <c r="G96" s="194">
        <f t="shared" si="2"/>
        <v>1.9136141804153102E-3</v>
      </c>
      <c r="I96" s="274"/>
      <c r="J96"/>
      <c r="K96"/>
      <c r="L96"/>
      <c r="M96"/>
      <c r="N96" s="180"/>
      <c r="O96" s="181"/>
      <c r="P96" s="182"/>
    </row>
    <row r="97" spans="1:16" ht="15.75">
      <c r="A97" s="189">
        <f t="shared" si="3"/>
        <v>88</v>
      </c>
      <c r="B97" s="190" t="s">
        <v>161</v>
      </c>
      <c r="C97" s="191" t="s">
        <v>348</v>
      </c>
      <c r="D97" s="190" t="s">
        <v>309</v>
      </c>
      <c r="E97" s="192">
        <v>5656</v>
      </c>
      <c r="F97" s="193">
        <v>12.33</v>
      </c>
      <c r="G97" s="194">
        <f t="shared" si="2"/>
        <v>1.9089694858026517E-3</v>
      </c>
      <c r="I97" s="274"/>
      <c r="J97"/>
      <c r="K97"/>
      <c r="L97"/>
      <c r="M97"/>
      <c r="N97" s="180"/>
      <c r="O97" s="181"/>
      <c r="P97" s="182"/>
    </row>
    <row r="98" spans="1:16" ht="15.75">
      <c r="A98" s="189">
        <f t="shared" si="3"/>
        <v>89</v>
      </c>
      <c r="B98" s="190" t="s">
        <v>587</v>
      </c>
      <c r="C98" s="191" t="s">
        <v>951</v>
      </c>
      <c r="D98" s="190" t="s">
        <v>307</v>
      </c>
      <c r="E98" s="192">
        <v>5783</v>
      </c>
      <c r="F98" s="193">
        <v>12.31</v>
      </c>
      <c r="G98" s="194">
        <f t="shared" si="2"/>
        <v>1.9058730227275462E-3</v>
      </c>
      <c r="I98" s="274"/>
      <c r="J98"/>
      <c r="K98"/>
      <c r="L98"/>
      <c r="M98"/>
      <c r="N98" s="180"/>
      <c r="O98" s="181"/>
      <c r="P98" s="182"/>
    </row>
    <row r="99" spans="1:16" ht="15.75">
      <c r="A99" s="189">
        <f t="shared" si="3"/>
        <v>90</v>
      </c>
      <c r="B99" s="190" t="s">
        <v>153</v>
      </c>
      <c r="C99" s="191" t="s">
        <v>509</v>
      </c>
      <c r="D99" s="190" t="s">
        <v>308</v>
      </c>
      <c r="E99" s="192">
        <v>4159</v>
      </c>
      <c r="F99" s="193">
        <v>11.86</v>
      </c>
      <c r="G99" s="194">
        <f t="shared" si="2"/>
        <v>1.8362026035376681E-3</v>
      </c>
      <c r="I99" s="274"/>
      <c r="J99"/>
      <c r="K99"/>
      <c r="L99"/>
      <c r="M99"/>
      <c r="N99" s="180"/>
      <c r="O99" s="181"/>
      <c r="P99" s="182"/>
    </row>
    <row r="100" spans="1:16" ht="15.75">
      <c r="A100" s="189">
        <f t="shared" si="3"/>
        <v>91</v>
      </c>
      <c r="B100" s="190" t="s">
        <v>588</v>
      </c>
      <c r="C100" s="191" t="s">
        <v>952</v>
      </c>
      <c r="D100" s="190" t="s">
        <v>317</v>
      </c>
      <c r="E100" s="192">
        <v>1938</v>
      </c>
      <c r="F100" s="193">
        <v>11.85</v>
      </c>
      <c r="G100" s="194">
        <f t="shared" si="2"/>
        <v>1.8346543720001154E-3</v>
      </c>
      <c r="I100" s="274"/>
      <c r="J100"/>
      <c r="K100"/>
      <c r="L100"/>
      <c r="M100"/>
      <c r="N100" s="180"/>
      <c r="O100" s="181"/>
      <c r="P100" s="182"/>
    </row>
    <row r="101" spans="1:16" ht="15.75">
      <c r="A101" s="189">
        <f t="shared" si="3"/>
        <v>92</v>
      </c>
      <c r="B101" s="190" t="s">
        <v>18</v>
      </c>
      <c r="C101" s="191" t="s">
        <v>560</v>
      </c>
      <c r="D101" s="190" t="s">
        <v>307</v>
      </c>
      <c r="E101" s="192">
        <v>1672</v>
      </c>
      <c r="F101" s="193">
        <v>11.7</v>
      </c>
      <c r="G101" s="194">
        <f t="shared" si="2"/>
        <v>1.8114308989368227E-3</v>
      </c>
      <c r="I101" s="274"/>
      <c r="J101"/>
      <c r="K101"/>
      <c r="L101"/>
      <c r="M101"/>
      <c r="N101" s="180"/>
      <c r="O101" s="181"/>
      <c r="P101" s="182"/>
    </row>
    <row r="102" spans="1:16" ht="15.75">
      <c r="A102" s="189">
        <f t="shared" si="3"/>
        <v>93</v>
      </c>
      <c r="B102" s="190" t="s">
        <v>589</v>
      </c>
      <c r="C102" s="191" t="s">
        <v>953</v>
      </c>
      <c r="D102" s="190" t="s">
        <v>309</v>
      </c>
      <c r="E102" s="192">
        <v>2586</v>
      </c>
      <c r="F102" s="193">
        <v>11.65</v>
      </c>
      <c r="G102" s="194">
        <f t="shared" si="2"/>
        <v>1.8036897412490587E-3</v>
      </c>
      <c r="I102" s="274"/>
      <c r="J102"/>
      <c r="K102"/>
      <c r="L102"/>
      <c r="M102"/>
      <c r="N102" s="180"/>
      <c r="O102" s="181"/>
      <c r="P102" s="182"/>
    </row>
    <row r="103" spans="1:16" ht="15.75">
      <c r="A103" s="189">
        <f t="shared" si="3"/>
        <v>94</v>
      </c>
      <c r="B103" s="190" t="s">
        <v>35</v>
      </c>
      <c r="C103" s="191" t="s">
        <v>552</v>
      </c>
      <c r="D103" s="190" t="s">
        <v>310</v>
      </c>
      <c r="E103" s="192">
        <v>1500</v>
      </c>
      <c r="F103" s="193">
        <v>11.57</v>
      </c>
      <c r="G103" s="194">
        <f t="shared" si="2"/>
        <v>1.791303888948636E-3</v>
      </c>
      <c r="I103" s="274"/>
      <c r="J103"/>
      <c r="K103"/>
      <c r="L103"/>
      <c r="M103"/>
      <c r="N103" s="180"/>
      <c r="O103" s="181"/>
      <c r="P103" s="182"/>
    </row>
    <row r="104" spans="1:16" ht="15.75">
      <c r="A104" s="189">
        <f t="shared" si="3"/>
        <v>95</v>
      </c>
      <c r="B104" s="190" t="s">
        <v>590</v>
      </c>
      <c r="C104" s="191" t="s">
        <v>954</v>
      </c>
      <c r="D104" s="190" t="s">
        <v>308</v>
      </c>
      <c r="E104" s="192">
        <v>3599</v>
      </c>
      <c r="F104" s="193">
        <v>11.42</v>
      </c>
      <c r="G104" s="194">
        <f t="shared" si="2"/>
        <v>1.7680804158853433E-3</v>
      </c>
      <c r="I104" s="274"/>
      <c r="J104"/>
      <c r="K104"/>
      <c r="L104"/>
      <c r="M104"/>
      <c r="N104" s="180"/>
      <c r="O104" s="181"/>
      <c r="P104" s="182"/>
    </row>
    <row r="105" spans="1:16" ht="15.75">
      <c r="A105" s="189">
        <f t="shared" si="3"/>
        <v>96</v>
      </c>
      <c r="B105" s="190" t="s">
        <v>106</v>
      </c>
      <c r="C105" s="191" t="s">
        <v>305</v>
      </c>
      <c r="D105" s="190" t="s">
        <v>319</v>
      </c>
      <c r="E105" s="192">
        <v>3401</v>
      </c>
      <c r="F105" s="193">
        <v>11.03</v>
      </c>
      <c r="G105" s="194">
        <f t="shared" si="2"/>
        <v>1.7076993859207823E-3</v>
      </c>
      <c r="I105" s="274"/>
      <c r="J105"/>
      <c r="K105"/>
      <c r="L105"/>
      <c r="M105"/>
      <c r="N105" s="180"/>
      <c r="O105" s="181"/>
      <c r="P105" s="182"/>
    </row>
    <row r="106" spans="1:16" ht="15.75">
      <c r="A106" s="189">
        <f t="shared" si="3"/>
        <v>97</v>
      </c>
      <c r="B106" s="190" t="s">
        <v>152</v>
      </c>
      <c r="C106" s="191" t="s">
        <v>344</v>
      </c>
      <c r="D106" s="190" t="s">
        <v>319</v>
      </c>
      <c r="E106" s="192">
        <v>17619</v>
      </c>
      <c r="F106" s="193">
        <v>10.84</v>
      </c>
      <c r="G106" s="194">
        <f t="shared" si="2"/>
        <v>1.6782829867072785E-3</v>
      </c>
      <c r="I106" s="274"/>
      <c r="J106"/>
      <c r="K106"/>
      <c r="L106"/>
      <c r="M106"/>
      <c r="N106" s="180"/>
      <c r="O106" s="181"/>
      <c r="P106" s="182"/>
    </row>
    <row r="107" spans="1:16" ht="15.75">
      <c r="A107" s="189">
        <f t="shared" si="3"/>
        <v>98</v>
      </c>
      <c r="B107" s="190" t="s">
        <v>591</v>
      </c>
      <c r="C107" s="191" t="s">
        <v>955</v>
      </c>
      <c r="D107" s="190" t="s">
        <v>354</v>
      </c>
      <c r="E107" s="192">
        <v>5563</v>
      </c>
      <c r="F107" s="193">
        <v>10.8</v>
      </c>
      <c r="G107" s="194">
        <f t="shared" si="2"/>
        <v>1.6720900605570674E-3</v>
      </c>
      <c r="I107" s="274"/>
      <c r="J107"/>
      <c r="K107"/>
      <c r="L107"/>
      <c r="M107"/>
      <c r="N107" s="180"/>
      <c r="O107" s="181"/>
      <c r="P107" s="182"/>
    </row>
    <row r="108" spans="1:16" ht="15.75">
      <c r="A108" s="189">
        <f t="shared" si="3"/>
        <v>99</v>
      </c>
      <c r="B108" s="190" t="s">
        <v>155</v>
      </c>
      <c r="C108" s="191" t="s">
        <v>345</v>
      </c>
      <c r="D108" s="190" t="s">
        <v>311</v>
      </c>
      <c r="E108" s="192">
        <v>416</v>
      </c>
      <c r="F108" s="193">
        <v>10.65</v>
      </c>
      <c r="G108" s="194">
        <f t="shared" si="2"/>
        <v>1.6488665874937747E-3</v>
      </c>
      <c r="I108" s="274"/>
      <c r="J108"/>
      <c r="K108"/>
      <c r="L108"/>
      <c r="M108"/>
      <c r="N108" s="180"/>
      <c r="O108" s="181"/>
      <c r="P108" s="182"/>
    </row>
    <row r="109" spans="1:16" ht="15.75">
      <c r="A109" s="189">
        <f t="shared" si="3"/>
        <v>100</v>
      </c>
      <c r="B109" s="190" t="s">
        <v>159</v>
      </c>
      <c r="C109" s="191" t="s">
        <v>517</v>
      </c>
      <c r="D109" s="190" t="s">
        <v>322</v>
      </c>
      <c r="E109" s="192">
        <v>7537</v>
      </c>
      <c r="F109" s="193">
        <v>10.210000000000001</v>
      </c>
      <c r="G109" s="194">
        <f t="shared" si="2"/>
        <v>1.5807443998414497E-3</v>
      </c>
      <c r="I109" s="274"/>
      <c r="J109"/>
      <c r="K109"/>
      <c r="L109"/>
      <c r="M109"/>
      <c r="N109" s="180"/>
      <c r="O109" s="181"/>
      <c r="P109" s="182"/>
    </row>
    <row r="110" spans="1:16" ht="15.75">
      <c r="A110" s="189">
        <f t="shared" si="3"/>
        <v>101</v>
      </c>
      <c r="B110" s="190" t="s">
        <v>33</v>
      </c>
      <c r="C110" s="191" t="s">
        <v>2</v>
      </c>
      <c r="D110" s="190" t="s">
        <v>508</v>
      </c>
      <c r="E110" s="192">
        <v>3856</v>
      </c>
      <c r="F110" s="193">
        <v>10.17</v>
      </c>
      <c r="G110" s="194">
        <f t="shared" si="2"/>
        <v>1.5745514736912383E-3</v>
      </c>
      <c r="I110" s="274"/>
      <c r="J110"/>
      <c r="K110"/>
      <c r="L110"/>
      <c r="M110"/>
      <c r="N110" s="180"/>
      <c r="O110" s="181"/>
      <c r="P110" s="182"/>
    </row>
    <row r="111" spans="1:16" ht="15.75">
      <c r="A111" s="189">
        <f t="shared" si="3"/>
        <v>102</v>
      </c>
      <c r="B111" s="190" t="s">
        <v>592</v>
      </c>
      <c r="C111" s="191" t="s">
        <v>956</v>
      </c>
      <c r="D111" s="190" t="s">
        <v>317</v>
      </c>
      <c r="E111" s="192">
        <v>1297</v>
      </c>
      <c r="F111" s="193">
        <v>9.6300000000000008</v>
      </c>
      <c r="G111" s="194">
        <f t="shared" si="2"/>
        <v>1.4909469706633851E-3</v>
      </c>
      <c r="I111" s="274"/>
      <c r="J111"/>
      <c r="K111"/>
      <c r="L111"/>
      <c r="M111"/>
      <c r="N111" s="180"/>
      <c r="O111" s="181"/>
      <c r="P111" s="182"/>
    </row>
    <row r="112" spans="1:16" ht="15.75">
      <c r="A112" s="189">
        <f t="shared" si="3"/>
        <v>103</v>
      </c>
      <c r="B112" s="190" t="s">
        <v>164</v>
      </c>
      <c r="C112" s="191" t="s">
        <v>522</v>
      </c>
      <c r="D112" s="190" t="s">
        <v>359</v>
      </c>
      <c r="E112" s="192">
        <v>8177</v>
      </c>
      <c r="F112" s="193">
        <v>9.6</v>
      </c>
      <c r="G112" s="194">
        <f t="shared" si="2"/>
        <v>1.4863022760507264E-3</v>
      </c>
      <c r="I112" s="274"/>
      <c r="J112"/>
      <c r="K112"/>
      <c r="L112"/>
      <c r="M112"/>
      <c r="N112" s="180"/>
      <c r="O112" s="181"/>
      <c r="P112" s="182"/>
    </row>
    <row r="113" spans="1:16" ht="15.75">
      <c r="A113" s="189">
        <f t="shared" si="3"/>
        <v>104</v>
      </c>
      <c r="B113" s="190" t="s">
        <v>593</v>
      </c>
      <c r="C113" s="191" t="s">
        <v>957</v>
      </c>
      <c r="D113" s="190" t="s">
        <v>317</v>
      </c>
      <c r="E113" s="192">
        <v>1074</v>
      </c>
      <c r="F113" s="193">
        <v>9.3699999999999992</v>
      </c>
      <c r="G113" s="194">
        <f t="shared" si="2"/>
        <v>1.4506929506870111E-3</v>
      </c>
      <c r="I113" s="274"/>
      <c r="J113"/>
      <c r="K113"/>
      <c r="L113"/>
      <c r="M113"/>
      <c r="N113" s="180"/>
      <c r="O113" s="181"/>
      <c r="P113" s="182"/>
    </row>
    <row r="114" spans="1:16" ht="15.75">
      <c r="A114" s="189">
        <f t="shared" si="3"/>
        <v>105</v>
      </c>
      <c r="B114" s="190" t="s">
        <v>165</v>
      </c>
      <c r="C114" s="191" t="s">
        <v>349</v>
      </c>
      <c r="D114" s="190" t="s">
        <v>315</v>
      </c>
      <c r="E114" s="192">
        <v>16665</v>
      </c>
      <c r="F114" s="193">
        <v>9.2200000000000006</v>
      </c>
      <c r="G114" s="194">
        <f t="shared" si="2"/>
        <v>1.4274694776237186E-3</v>
      </c>
      <c r="I114" s="274"/>
      <c r="J114"/>
      <c r="K114"/>
      <c r="L114"/>
      <c r="M114"/>
      <c r="N114" s="180"/>
      <c r="O114" s="181"/>
      <c r="P114" s="182"/>
    </row>
    <row r="115" spans="1:16" ht="15.75">
      <c r="A115" s="189">
        <f t="shared" si="3"/>
        <v>106</v>
      </c>
      <c r="B115" s="190" t="s">
        <v>154</v>
      </c>
      <c r="C115" s="191" t="s">
        <v>346</v>
      </c>
      <c r="D115" s="190" t="s">
        <v>316</v>
      </c>
      <c r="E115" s="192">
        <v>14718</v>
      </c>
      <c r="F115" s="193">
        <v>9.2100000000000009</v>
      </c>
      <c r="G115" s="194">
        <f t="shared" si="2"/>
        <v>1.4259212460861657E-3</v>
      </c>
      <c r="I115" s="274"/>
      <c r="J115"/>
      <c r="K115"/>
      <c r="L115"/>
      <c r="M115"/>
      <c r="N115" s="180"/>
      <c r="O115" s="181"/>
      <c r="P115" s="182"/>
    </row>
    <row r="116" spans="1:16" ht="15.75">
      <c r="A116" s="189">
        <f t="shared" si="3"/>
        <v>107</v>
      </c>
      <c r="B116" s="190" t="s">
        <v>594</v>
      </c>
      <c r="C116" s="191" t="s">
        <v>958</v>
      </c>
      <c r="D116" s="190" t="s">
        <v>307</v>
      </c>
      <c r="E116" s="192">
        <v>734</v>
      </c>
      <c r="F116" s="193">
        <v>9.15</v>
      </c>
      <c r="G116" s="194">
        <f t="shared" si="2"/>
        <v>1.4166318568608488E-3</v>
      </c>
      <c r="I116" s="274"/>
      <c r="J116"/>
      <c r="K116"/>
      <c r="L116"/>
      <c r="M116"/>
      <c r="N116" s="180"/>
      <c r="O116" s="181"/>
      <c r="P116" s="182"/>
    </row>
    <row r="117" spans="1:16" ht="15.75">
      <c r="A117" s="189">
        <f t="shared" si="3"/>
        <v>108</v>
      </c>
      <c r="B117" s="190" t="s">
        <v>595</v>
      </c>
      <c r="C117" s="191" t="s">
        <v>959</v>
      </c>
      <c r="D117" s="190" t="s">
        <v>317</v>
      </c>
      <c r="E117" s="192">
        <v>1715</v>
      </c>
      <c r="F117" s="193">
        <v>9.08</v>
      </c>
      <c r="G117" s="194">
        <f t="shared" si="2"/>
        <v>1.4057942360979788E-3</v>
      </c>
      <c r="I117" s="274"/>
      <c r="J117"/>
      <c r="K117"/>
      <c r="L117"/>
      <c r="M117"/>
      <c r="N117" s="180"/>
      <c r="O117" s="181"/>
      <c r="P117" s="182"/>
    </row>
    <row r="118" spans="1:16" ht="15.75">
      <c r="A118" s="189">
        <f t="shared" si="3"/>
        <v>109</v>
      </c>
      <c r="B118" s="190" t="s">
        <v>396</v>
      </c>
      <c r="C118" s="191" t="s">
        <v>440</v>
      </c>
      <c r="D118" s="190" t="s">
        <v>353</v>
      </c>
      <c r="E118" s="192">
        <v>2277</v>
      </c>
      <c r="F118" s="193">
        <v>8.89</v>
      </c>
      <c r="G118" s="194">
        <f t="shared" si="2"/>
        <v>1.3763778368844749E-3</v>
      </c>
      <c r="I118" s="274"/>
      <c r="J118"/>
      <c r="K118"/>
      <c r="L118"/>
      <c r="M118"/>
      <c r="N118" s="180"/>
      <c r="O118" s="181"/>
      <c r="P118" s="182"/>
    </row>
    <row r="119" spans="1:16" ht="15.75">
      <c r="A119" s="189">
        <f t="shared" si="3"/>
        <v>110</v>
      </c>
      <c r="B119" s="190" t="s">
        <v>158</v>
      </c>
      <c r="C119" s="191" t="s">
        <v>504</v>
      </c>
      <c r="D119" s="190" t="s">
        <v>310</v>
      </c>
      <c r="E119" s="192">
        <v>2830</v>
      </c>
      <c r="F119" s="193">
        <v>8.85</v>
      </c>
      <c r="G119" s="194">
        <f t="shared" si="2"/>
        <v>1.3701849107342634E-3</v>
      </c>
      <c r="I119" s="274"/>
      <c r="J119"/>
      <c r="K119"/>
      <c r="L119"/>
      <c r="M119"/>
      <c r="N119" s="180"/>
      <c r="O119" s="181"/>
      <c r="P119" s="182"/>
    </row>
    <row r="120" spans="1:16" ht="15.75">
      <c r="A120" s="189">
        <f t="shared" si="3"/>
        <v>111</v>
      </c>
      <c r="B120" s="190" t="s">
        <v>596</v>
      </c>
      <c r="C120" s="191" t="s">
        <v>960</v>
      </c>
      <c r="D120" s="190" t="s">
        <v>320</v>
      </c>
      <c r="E120" s="192">
        <v>218</v>
      </c>
      <c r="F120" s="193">
        <v>8.81</v>
      </c>
      <c r="G120" s="194">
        <f t="shared" si="2"/>
        <v>1.363991984584052E-3</v>
      </c>
      <c r="I120" s="274"/>
      <c r="J120"/>
      <c r="K120"/>
      <c r="L120"/>
      <c r="M120"/>
      <c r="N120" s="180"/>
      <c r="O120" s="181"/>
      <c r="P120" s="182"/>
    </row>
    <row r="121" spans="1:16" ht="15.75">
      <c r="A121" s="189">
        <f t="shared" si="3"/>
        <v>112</v>
      </c>
      <c r="B121" s="190" t="s">
        <v>160</v>
      </c>
      <c r="C121" s="191" t="s">
        <v>961</v>
      </c>
      <c r="D121" s="190" t="s">
        <v>321</v>
      </c>
      <c r="E121" s="192">
        <v>9397</v>
      </c>
      <c r="F121" s="193">
        <v>8.81</v>
      </c>
      <c r="G121" s="194">
        <f t="shared" si="2"/>
        <v>1.363991984584052E-3</v>
      </c>
      <c r="I121" s="274"/>
      <c r="J121"/>
      <c r="K121"/>
      <c r="L121"/>
      <c r="M121"/>
      <c r="N121" s="180"/>
      <c r="O121" s="181"/>
      <c r="P121" s="182"/>
    </row>
    <row r="122" spans="1:16" ht="15.75">
      <c r="A122" s="189">
        <f t="shared" si="3"/>
        <v>113</v>
      </c>
      <c r="B122" s="190" t="s">
        <v>241</v>
      </c>
      <c r="C122" s="191" t="s">
        <v>368</v>
      </c>
      <c r="D122" s="190" t="s">
        <v>319</v>
      </c>
      <c r="E122" s="192">
        <v>42141</v>
      </c>
      <c r="F122" s="193">
        <v>8.36</v>
      </c>
      <c r="G122" s="194">
        <f t="shared" si="2"/>
        <v>1.2943215653941742E-3</v>
      </c>
      <c r="I122" s="274"/>
      <c r="J122"/>
      <c r="K122"/>
      <c r="L122"/>
      <c r="M122"/>
      <c r="N122" s="180"/>
      <c r="O122" s="181"/>
      <c r="P122" s="182"/>
    </row>
    <row r="123" spans="1:16" ht="15.75">
      <c r="A123" s="189">
        <f t="shared" si="3"/>
        <v>114</v>
      </c>
      <c r="B123" s="190" t="s">
        <v>394</v>
      </c>
      <c r="C123" s="191" t="s">
        <v>446</v>
      </c>
      <c r="D123" s="190" t="s">
        <v>320</v>
      </c>
      <c r="E123" s="192">
        <v>3248</v>
      </c>
      <c r="F123" s="193">
        <v>8.25</v>
      </c>
      <c r="G123" s="194">
        <f t="shared" si="2"/>
        <v>1.277291018481093E-3</v>
      </c>
      <c r="I123" s="274"/>
      <c r="J123"/>
      <c r="K123"/>
      <c r="L123"/>
      <c r="M123"/>
      <c r="N123" s="180"/>
      <c r="O123" s="181"/>
      <c r="P123" s="182"/>
    </row>
    <row r="124" spans="1:16" ht="15.75">
      <c r="A124" s="189">
        <f t="shared" si="3"/>
        <v>115</v>
      </c>
      <c r="B124" s="190" t="s">
        <v>597</v>
      </c>
      <c r="C124" s="191" t="s">
        <v>962</v>
      </c>
      <c r="D124" s="190" t="s">
        <v>310</v>
      </c>
      <c r="E124" s="192">
        <v>3665</v>
      </c>
      <c r="F124" s="193">
        <v>8.2100000000000009</v>
      </c>
      <c r="G124" s="194">
        <f t="shared" si="2"/>
        <v>1.2710980923308819E-3</v>
      </c>
      <c r="I124" s="274"/>
      <c r="J124"/>
      <c r="K124"/>
      <c r="L124"/>
      <c r="M124"/>
      <c r="N124" s="180"/>
      <c r="O124" s="181"/>
      <c r="P124" s="182"/>
    </row>
    <row r="125" spans="1:16" ht="15.75">
      <c r="A125" s="189">
        <f t="shared" si="3"/>
        <v>116</v>
      </c>
      <c r="B125" s="190" t="s">
        <v>598</v>
      </c>
      <c r="C125" s="191" t="s">
        <v>963</v>
      </c>
      <c r="D125" s="190" t="s">
        <v>309</v>
      </c>
      <c r="E125" s="192">
        <v>33475</v>
      </c>
      <c r="F125" s="193">
        <v>8.1999999999999993</v>
      </c>
      <c r="G125" s="194">
        <f t="shared" si="2"/>
        <v>1.2695498607933288E-3</v>
      </c>
      <c r="I125" s="274"/>
      <c r="J125"/>
      <c r="K125"/>
      <c r="L125"/>
      <c r="M125"/>
      <c r="N125" s="180"/>
      <c r="O125" s="181"/>
      <c r="P125" s="182"/>
    </row>
    <row r="126" spans="1:16" ht="15.75">
      <c r="A126" s="189">
        <f t="shared" si="3"/>
        <v>117</v>
      </c>
      <c r="B126" s="190" t="s">
        <v>599</v>
      </c>
      <c r="C126" s="191" t="s">
        <v>964</v>
      </c>
      <c r="D126" s="190" t="s">
        <v>310</v>
      </c>
      <c r="E126" s="192">
        <v>1693</v>
      </c>
      <c r="F126" s="193">
        <v>8.02</v>
      </c>
      <c r="G126" s="194">
        <f t="shared" si="2"/>
        <v>1.2416816931173776E-3</v>
      </c>
      <c r="I126" s="274"/>
      <c r="J126"/>
      <c r="K126"/>
      <c r="L126"/>
      <c r="M126"/>
      <c r="N126" s="180"/>
      <c r="O126" s="181"/>
      <c r="P126" s="182"/>
    </row>
    <row r="127" spans="1:16" ht="15.75">
      <c r="A127" s="189">
        <f t="shared" si="3"/>
        <v>118</v>
      </c>
      <c r="B127" s="190" t="s">
        <v>600</v>
      </c>
      <c r="C127" s="191" t="s">
        <v>965</v>
      </c>
      <c r="D127" s="190" t="s">
        <v>323</v>
      </c>
      <c r="E127" s="192">
        <v>33950</v>
      </c>
      <c r="F127" s="193">
        <v>8</v>
      </c>
      <c r="G127" s="194">
        <f t="shared" si="2"/>
        <v>1.2385852300422721E-3</v>
      </c>
      <c r="I127" s="274"/>
      <c r="J127"/>
      <c r="K127"/>
      <c r="L127"/>
      <c r="M127"/>
      <c r="N127" s="180"/>
      <c r="O127" s="181"/>
      <c r="P127" s="182"/>
    </row>
    <row r="128" spans="1:16" ht="15.75">
      <c r="A128" s="189">
        <f t="shared" si="3"/>
        <v>119</v>
      </c>
      <c r="B128" s="190" t="s">
        <v>175</v>
      </c>
      <c r="C128" s="191" t="s">
        <v>525</v>
      </c>
      <c r="D128" s="190" t="s">
        <v>309</v>
      </c>
      <c r="E128" s="192">
        <v>3079</v>
      </c>
      <c r="F128" s="193">
        <v>7.75</v>
      </c>
      <c r="G128" s="194">
        <f t="shared" si="2"/>
        <v>1.1998794416034509E-3</v>
      </c>
      <c r="I128" s="274"/>
      <c r="J128"/>
      <c r="K128"/>
      <c r="L128"/>
      <c r="M128"/>
      <c r="N128" s="180"/>
      <c r="O128" s="181"/>
      <c r="P128" s="182"/>
    </row>
    <row r="129" spans="1:16" ht="15.75">
      <c r="A129" s="189">
        <f t="shared" si="3"/>
        <v>120</v>
      </c>
      <c r="B129" s="190" t="s">
        <v>38</v>
      </c>
      <c r="C129" s="191" t="s">
        <v>966</v>
      </c>
      <c r="D129" s="190" t="s">
        <v>307</v>
      </c>
      <c r="E129" s="192">
        <v>1474</v>
      </c>
      <c r="F129" s="193">
        <v>7.74</v>
      </c>
      <c r="G129" s="194">
        <f t="shared" si="2"/>
        <v>1.1983312100658982E-3</v>
      </c>
      <c r="I129" s="274"/>
      <c r="J129"/>
      <c r="K129"/>
      <c r="L129"/>
      <c r="M129"/>
      <c r="N129" s="180"/>
      <c r="O129" s="181"/>
      <c r="P129" s="182"/>
    </row>
    <row r="130" spans="1:16" ht="15.75">
      <c r="A130" s="189">
        <f t="shared" si="3"/>
        <v>121</v>
      </c>
      <c r="B130" s="190" t="s">
        <v>601</v>
      </c>
      <c r="C130" s="191" t="s">
        <v>967</v>
      </c>
      <c r="D130" s="190" t="s">
        <v>354</v>
      </c>
      <c r="E130" s="192">
        <v>62</v>
      </c>
      <c r="F130" s="193">
        <v>7.42</v>
      </c>
      <c r="G130" s="194">
        <f t="shared" si="2"/>
        <v>1.1487878008642073E-3</v>
      </c>
      <c r="I130" s="274"/>
      <c r="J130"/>
      <c r="K130"/>
      <c r="L130"/>
      <c r="M130"/>
      <c r="N130" s="180"/>
      <c r="O130" s="181"/>
      <c r="P130" s="182"/>
    </row>
    <row r="131" spans="1:16" ht="15.75">
      <c r="A131" s="189">
        <f t="shared" si="3"/>
        <v>122</v>
      </c>
      <c r="B131" s="190" t="s">
        <v>375</v>
      </c>
      <c r="C131" s="191" t="s">
        <v>430</v>
      </c>
      <c r="D131" s="190" t="s">
        <v>310</v>
      </c>
      <c r="E131" s="192">
        <v>830</v>
      </c>
      <c r="F131" s="193">
        <v>7.34</v>
      </c>
      <c r="G131" s="194">
        <f t="shared" si="2"/>
        <v>1.1364019485637846E-3</v>
      </c>
      <c r="I131" s="274"/>
      <c r="J131"/>
      <c r="K131"/>
      <c r="L131"/>
      <c r="M131"/>
      <c r="N131" s="180"/>
      <c r="O131" s="181"/>
      <c r="P131" s="182"/>
    </row>
    <row r="132" spans="1:16" ht="15.75">
      <c r="A132" s="189">
        <f t="shared" si="3"/>
        <v>123</v>
      </c>
      <c r="B132" s="190" t="s">
        <v>171</v>
      </c>
      <c r="C132" s="191" t="s">
        <v>518</v>
      </c>
      <c r="D132" s="190" t="s">
        <v>311</v>
      </c>
      <c r="E132" s="192">
        <v>1844</v>
      </c>
      <c r="F132" s="193">
        <v>7.22</v>
      </c>
      <c r="G132" s="194">
        <f t="shared" si="2"/>
        <v>1.1178231701131506E-3</v>
      </c>
      <c r="I132" s="274"/>
      <c r="J132"/>
      <c r="K132"/>
      <c r="L132"/>
      <c r="M132"/>
      <c r="N132" s="180"/>
      <c r="O132" s="181"/>
      <c r="P132" s="182"/>
    </row>
    <row r="133" spans="1:16" ht="15.75">
      <c r="A133" s="189">
        <f t="shared" si="3"/>
        <v>124</v>
      </c>
      <c r="B133" s="190" t="s">
        <v>170</v>
      </c>
      <c r="C133" s="191" t="s">
        <v>514</v>
      </c>
      <c r="D133" s="190" t="s">
        <v>314</v>
      </c>
      <c r="E133" s="192">
        <v>32767</v>
      </c>
      <c r="F133" s="193">
        <v>7.16</v>
      </c>
      <c r="G133" s="194">
        <f t="shared" si="2"/>
        <v>1.1085337808878334E-3</v>
      </c>
      <c r="I133" s="274"/>
      <c r="J133"/>
      <c r="K133"/>
      <c r="L133"/>
      <c r="M133"/>
      <c r="N133" s="180"/>
      <c r="O133" s="181"/>
      <c r="P133" s="182"/>
    </row>
    <row r="134" spans="1:16" ht="15.75">
      <c r="A134" s="189">
        <f t="shared" si="3"/>
        <v>125</v>
      </c>
      <c r="B134" s="190" t="s">
        <v>602</v>
      </c>
      <c r="C134" s="191" t="s">
        <v>968</v>
      </c>
      <c r="D134" s="190" t="s">
        <v>500</v>
      </c>
      <c r="E134" s="192">
        <v>5884</v>
      </c>
      <c r="F134" s="193">
        <v>7.14</v>
      </c>
      <c r="G134" s="194">
        <f t="shared" si="2"/>
        <v>1.1054373178127277E-3</v>
      </c>
      <c r="I134" s="274"/>
      <c r="J134"/>
      <c r="K134"/>
      <c r="L134"/>
      <c r="M134"/>
      <c r="N134" s="180"/>
      <c r="O134" s="181"/>
      <c r="P134" s="182"/>
    </row>
    <row r="135" spans="1:16" ht="15.75">
      <c r="A135" s="189">
        <f t="shared" si="3"/>
        <v>126</v>
      </c>
      <c r="B135" s="190" t="s">
        <v>166</v>
      </c>
      <c r="C135" s="191" t="s">
        <v>521</v>
      </c>
      <c r="D135" s="190" t="s">
        <v>355</v>
      </c>
      <c r="E135" s="192">
        <v>3389</v>
      </c>
      <c r="F135" s="193">
        <v>7.02</v>
      </c>
      <c r="G135" s="194">
        <f t="shared" si="2"/>
        <v>1.0868585393620936E-3</v>
      </c>
      <c r="I135" s="274"/>
      <c r="J135"/>
      <c r="K135"/>
      <c r="L135"/>
      <c r="M135"/>
      <c r="N135" s="180"/>
      <c r="O135" s="181"/>
      <c r="P135" s="182"/>
    </row>
    <row r="136" spans="1:16" ht="15.75">
      <c r="A136" s="189">
        <f t="shared" si="3"/>
        <v>127</v>
      </c>
      <c r="B136" s="190" t="s">
        <v>168</v>
      </c>
      <c r="C136" s="191" t="s">
        <v>524</v>
      </c>
      <c r="D136" s="190" t="s">
        <v>309</v>
      </c>
      <c r="E136" s="192">
        <v>8627</v>
      </c>
      <c r="F136" s="193">
        <v>6.92</v>
      </c>
      <c r="G136" s="194">
        <f t="shared" si="2"/>
        <v>1.0713762239865654E-3</v>
      </c>
      <c r="I136" s="274"/>
      <c r="J136"/>
      <c r="K136"/>
      <c r="L136"/>
      <c r="M136"/>
      <c r="N136" s="180"/>
      <c r="O136" s="181"/>
      <c r="P136" s="182"/>
    </row>
    <row r="137" spans="1:16" ht="15.75">
      <c r="A137" s="189">
        <f t="shared" si="3"/>
        <v>128</v>
      </c>
      <c r="B137" s="190" t="s">
        <v>603</v>
      </c>
      <c r="C137" s="191" t="s">
        <v>969</v>
      </c>
      <c r="D137" s="190" t="s">
        <v>309</v>
      </c>
      <c r="E137" s="192">
        <v>570</v>
      </c>
      <c r="F137" s="193">
        <v>6.79</v>
      </c>
      <c r="G137" s="194">
        <f t="shared" si="2"/>
        <v>1.0512492139983785E-3</v>
      </c>
      <c r="I137" s="274"/>
      <c r="J137"/>
      <c r="K137"/>
      <c r="L137"/>
      <c r="M137"/>
      <c r="N137" s="180"/>
      <c r="O137" s="181"/>
      <c r="P137" s="182"/>
    </row>
    <row r="138" spans="1:16" ht="15.75">
      <c r="A138" s="189">
        <f t="shared" si="3"/>
        <v>129</v>
      </c>
      <c r="B138" s="190" t="s">
        <v>604</v>
      </c>
      <c r="C138" s="191" t="s">
        <v>970</v>
      </c>
      <c r="D138" s="190" t="s">
        <v>321</v>
      </c>
      <c r="E138" s="192">
        <v>9243</v>
      </c>
      <c r="F138" s="193">
        <v>6.79</v>
      </c>
      <c r="G138" s="194">
        <f t="shared" si="2"/>
        <v>1.0512492139983785E-3</v>
      </c>
      <c r="I138" s="274"/>
      <c r="J138"/>
      <c r="K138"/>
      <c r="L138"/>
      <c r="M138"/>
      <c r="N138" s="180"/>
      <c r="O138" s="181"/>
      <c r="P138" s="182"/>
    </row>
    <row r="139" spans="1:16" ht="15.75">
      <c r="A139" s="189">
        <f t="shared" si="3"/>
        <v>130</v>
      </c>
      <c r="B139" s="190" t="s">
        <v>169</v>
      </c>
      <c r="C139" s="191" t="s">
        <v>971</v>
      </c>
      <c r="D139" s="190" t="s">
        <v>360</v>
      </c>
      <c r="E139" s="192">
        <v>12672</v>
      </c>
      <c r="F139" s="193">
        <v>6.79</v>
      </c>
      <c r="G139" s="194">
        <f t="shared" ref="G139:G202" si="4">+F139/$F$529</f>
        <v>1.0512492139983785E-3</v>
      </c>
      <c r="I139" s="274"/>
      <c r="J139"/>
      <c r="K139"/>
      <c r="L139"/>
      <c r="M139"/>
      <c r="N139" s="180"/>
      <c r="O139" s="181"/>
      <c r="P139" s="182"/>
    </row>
    <row r="140" spans="1:16" ht="15.75">
      <c r="A140" s="189">
        <f t="shared" ref="A140:A203" si="5">+A139+1</f>
        <v>131</v>
      </c>
      <c r="B140" s="190" t="s">
        <v>376</v>
      </c>
      <c r="C140" s="191" t="s">
        <v>432</v>
      </c>
      <c r="D140" s="190" t="s">
        <v>311</v>
      </c>
      <c r="E140" s="192">
        <v>741</v>
      </c>
      <c r="F140" s="193">
        <v>6.78</v>
      </c>
      <c r="G140" s="194">
        <f t="shared" si="4"/>
        <v>1.0497009824608256E-3</v>
      </c>
      <c r="I140" s="274"/>
      <c r="J140"/>
      <c r="K140"/>
      <c r="L140"/>
      <c r="M140"/>
      <c r="N140" s="180"/>
      <c r="O140" s="181"/>
      <c r="P140" s="182"/>
    </row>
    <row r="141" spans="1:16" ht="15.75">
      <c r="A141" s="189">
        <f t="shared" si="5"/>
        <v>132</v>
      </c>
      <c r="B141" s="190" t="s">
        <v>605</v>
      </c>
      <c r="C141" s="191" t="s">
        <v>972</v>
      </c>
      <c r="D141" s="190" t="s">
        <v>353</v>
      </c>
      <c r="E141" s="192">
        <v>9751</v>
      </c>
      <c r="F141" s="193">
        <v>6.54</v>
      </c>
      <c r="G141" s="194">
        <f t="shared" si="4"/>
        <v>1.0125434255595573E-3</v>
      </c>
      <c r="I141" s="274"/>
      <c r="J141"/>
      <c r="K141"/>
      <c r="L141"/>
      <c r="M141"/>
      <c r="N141" s="180"/>
      <c r="O141" s="181"/>
      <c r="P141" s="182"/>
    </row>
    <row r="142" spans="1:16" ht="15.75">
      <c r="A142" s="189">
        <f t="shared" si="5"/>
        <v>133</v>
      </c>
      <c r="B142" s="190" t="s">
        <v>606</v>
      </c>
      <c r="C142" s="191" t="s">
        <v>973</v>
      </c>
      <c r="D142" s="190" t="s">
        <v>321</v>
      </c>
      <c r="E142" s="192">
        <v>1331</v>
      </c>
      <c r="F142" s="193">
        <v>6.51</v>
      </c>
      <c r="G142" s="194">
        <f t="shared" si="4"/>
        <v>1.0078987309468988E-3</v>
      </c>
      <c r="I142" s="274"/>
      <c r="J142"/>
      <c r="K142"/>
      <c r="L142"/>
      <c r="M142"/>
      <c r="N142" s="180"/>
      <c r="O142" s="181"/>
      <c r="P142" s="182"/>
    </row>
    <row r="143" spans="1:16" ht="15.75">
      <c r="A143" s="189">
        <f t="shared" si="5"/>
        <v>134</v>
      </c>
      <c r="B143" s="190" t="s">
        <v>407</v>
      </c>
      <c r="C143" s="191" t="s">
        <v>428</v>
      </c>
      <c r="D143" s="190" t="s">
        <v>310</v>
      </c>
      <c r="E143" s="192">
        <v>594</v>
      </c>
      <c r="F143" s="193">
        <v>6.43</v>
      </c>
      <c r="G143" s="194">
        <f t="shared" si="4"/>
        <v>9.9551287864647615E-4</v>
      </c>
      <c r="I143" s="274"/>
      <c r="J143"/>
      <c r="K143"/>
      <c r="L143"/>
      <c r="M143"/>
      <c r="N143" s="180"/>
      <c r="O143" s="181"/>
      <c r="P143" s="182"/>
    </row>
    <row r="144" spans="1:16" ht="15.75">
      <c r="A144" s="189">
        <f t="shared" si="5"/>
        <v>135</v>
      </c>
      <c r="B144" s="190" t="s">
        <v>176</v>
      </c>
      <c r="C144" s="191" t="s">
        <v>361</v>
      </c>
      <c r="D144" s="190" t="s">
        <v>309</v>
      </c>
      <c r="E144" s="192">
        <v>5025</v>
      </c>
      <c r="F144" s="193">
        <v>6.35</v>
      </c>
      <c r="G144" s="194">
        <f t="shared" si="4"/>
        <v>9.8312702634605325E-4</v>
      </c>
      <c r="I144" s="274"/>
      <c r="J144"/>
      <c r="K144"/>
      <c r="L144"/>
      <c r="M144"/>
      <c r="N144" s="180"/>
      <c r="O144" s="181"/>
      <c r="P144" s="182"/>
    </row>
    <row r="145" spans="1:16" ht="15.75">
      <c r="A145" s="189">
        <f t="shared" si="5"/>
        <v>136</v>
      </c>
      <c r="B145" s="190" t="s">
        <v>607</v>
      </c>
      <c r="C145" s="191" t="s">
        <v>974</v>
      </c>
      <c r="D145" s="190" t="s">
        <v>314</v>
      </c>
      <c r="E145" s="192">
        <v>247</v>
      </c>
      <c r="F145" s="193">
        <v>6.33</v>
      </c>
      <c r="G145" s="194">
        <f t="shared" si="4"/>
        <v>9.8003056327094769E-4</v>
      </c>
      <c r="I145" s="274"/>
      <c r="J145"/>
      <c r="K145"/>
      <c r="L145"/>
      <c r="M145"/>
      <c r="N145" s="180"/>
      <c r="O145" s="181"/>
      <c r="P145" s="182"/>
    </row>
    <row r="146" spans="1:16" ht="15.75">
      <c r="A146" s="189">
        <f t="shared" si="5"/>
        <v>137</v>
      </c>
      <c r="B146" s="190" t="s">
        <v>608</v>
      </c>
      <c r="C146" s="191" t="s">
        <v>975</v>
      </c>
      <c r="D146" s="190" t="s">
        <v>316</v>
      </c>
      <c r="E146" s="192">
        <v>1379</v>
      </c>
      <c r="F146" s="193">
        <v>6.32</v>
      </c>
      <c r="G146" s="194">
        <f t="shared" si="4"/>
        <v>9.7848233173339501E-4</v>
      </c>
      <c r="I146" s="274"/>
      <c r="J146"/>
      <c r="K146"/>
      <c r="L146"/>
      <c r="M146"/>
      <c r="N146" s="180"/>
      <c r="O146" s="181"/>
      <c r="P146" s="182"/>
    </row>
    <row r="147" spans="1:16" ht="15.75">
      <c r="A147" s="189">
        <f t="shared" si="5"/>
        <v>138</v>
      </c>
      <c r="B147" s="190" t="s">
        <v>398</v>
      </c>
      <c r="C147" s="191" t="s">
        <v>445</v>
      </c>
      <c r="D147" s="190" t="s">
        <v>307</v>
      </c>
      <c r="E147" s="192">
        <v>1036</v>
      </c>
      <c r="F147" s="193">
        <v>6.24</v>
      </c>
      <c r="G147" s="194">
        <f t="shared" si="4"/>
        <v>9.6609647943297222E-4</v>
      </c>
      <c r="I147" s="274"/>
      <c r="J147"/>
      <c r="K147"/>
      <c r="L147"/>
      <c r="M147"/>
      <c r="N147" s="180"/>
      <c r="O147" s="181"/>
      <c r="P147" s="182"/>
    </row>
    <row r="148" spans="1:16" ht="15.75">
      <c r="A148" s="189">
        <f t="shared" si="5"/>
        <v>139</v>
      </c>
      <c r="B148" s="190" t="s">
        <v>609</v>
      </c>
      <c r="C148" s="191" t="s">
        <v>976</v>
      </c>
      <c r="D148" s="190" t="s">
        <v>508</v>
      </c>
      <c r="E148" s="192">
        <v>2107</v>
      </c>
      <c r="F148" s="193">
        <v>6.2</v>
      </c>
      <c r="G148" s="194">
        <f t="shared" si="4"/>
        <v>9.5990355328276088E-4</v>
      </c>
      <c r="I148" s="274"/>
      <c r="J148"/>
      <c r="K148"/>
      <c r="L148"/>
      <c r="M148"/>
      <c r="N148" s="180"/>
      <c r="O148" s="181"/>
      <c r="P148" s="182"/>
    </row>
    <row r="149" spans="1:16" ht="15.75">
      <c r="A149" s="189">
        <f t="shared" si="5"/>
        <v>140</v>
      </c>
      <c r="B149" s="190" t="s">
        <v>610</v>
      </c>
      <c r="C149" s="191" t="s">
        <v>977</v>
      </c>
      <c r="D149" s="190" t="s">
        <v>309</v>
      </c>
      <c r="E149" s="192">
        <v>4732</v>
      </c>
      <c r="F149" s="193">
        <v>6.19</v>
      </c>
      <c r="G149" s="194">
        <f t="shared" si="4"/>
        <v>9.5835532174520799E-4</v>
      </c>
      <c r="I149" s="274"/>
      <c r="J149"/>
      <c r="K149"/>
      <c r="L149"/>
      <c r="M149"/>
      <c r="N149" s="180"/>
      <c r="O149" s="181"/>
      <c r="P149" s="182"/>
    </row>
    <row r="150" spans="1:16" ht="15.75">
      <c r="A150" s="189">
        <f t="shared" si="5"/>
        <v>141</v>
      </c>
      <c r="B150" s="190" t="s">
        <v>611</v>
      </c>
      <c r="C150" s="191" t="s">
        <v>978</v>
      </c>
      <c r="D150" s="190" t="s">
        <v>357</v>
      </c>
      <c r="E150" s="192">
        <v>2684</v>
      </c>
      <c r="F150" s="193">
        <v>6.18</v>
      </c>
      <c r="G150" s="194">
        <f t="shared" si="4"/>
        <v>9.568070902076551E-4</v>
      </c>
      <c r="I150" s="274"/>
      <c r="J150"/>
      <c r="K150"/>
      <c r="L150"/>
      <c r="M150"/>
      <c r="N150" s="180"/>
      <c r="O150" s="181"/>
      <c r="P150" s="182"/>
    </row>
    <row r="151" spans="1:16" ht="15.75">
      <c r="A151" s="189">
        <f t="shared" si="5"/>
        <v>142</v>
      </c>
      <c r="B151" s="190" t="s">
        <v>386</v>
      </c>
      <c r="C151" s="191" t="s">
        <v>448</v>
      </c>
      <c r="D151" s="190" t="s">
        <v>307</v>
      </c>
      <c r="E151" s="192">
        <v>239</v>
      </c>
      <c r="F151" s="193">
        <v>6.03</v>
      </c>
      <c r="G151" s="194">
        <f t="shared" si="4"/>
        <v>9.3358361714436261E-4</v>
      </c>
      <c r="I151" s="274"/>
      <c r="J151"/>
      <c r="K151"/>
      <c r="L151"/>
      <c r="M151"/>
      <c r="N151" s="180"/>
      <c r="O151" s="181"/>
      <c r="P151" s="182"/>
    </row>
    <row r="152" spans="1:16" ht="15.75">
      <c r="A152" s="189">
        <f t="shared" si="5"/>
        <v>143</v>
      </c>
      <c r="B152" s="190" t="s">
        <v>384</v>
      </c>
      <c r="C152" s="191" t="s">
        <v>385</v>
      </c>
      <c r="D152" s="190" t="s">
        <v>321</v>
      </c>
      <c r="E152" s="192">
        <v>1065</v>
      </c>
      <c r="F152" s="193">
        <v>6</v>
      </c>
      <c r="G152" s="194">
        <f t="shared" si="4"/>
        <v>9.2893892253170405E-4</v>
      </c>
      <c r="I152" s="274"/>
      <c r="J152"/>
      <c r="K152"/>
      <c r="L152"/>
      <c r="M152"/>
      <c r="N152" s="180"/>
      <c r="O152" s="181"/>
      <c r="P152" s="182"/>
    </row>
    <row r="153" spans="1:16" ht="15.75">
      <c r="A153" s="189">
        <f t="shared" si="5"/>
        <v>144</v>
      </c>
      <c r="B153" s="190" t="s">
        <v>172</v>
      </c>
      <c r="C153" s="191" t="s">
        <v>351</v>
      </c>
      <c r="D153" s="190" t="s">
        <v>312</v>
      </c>
      <c r="E153" s="192">
        <v>27735</v>
      </c>
      <c r="F153" s="193">
        <v>5.99</v>
      </c>
      <c r="G153" s="194">
        <f t="shared" si="4"/>
        <v>9.2739069099415116E-4</v>
      </c>
      <c r="I153" s="274"/>
      <c r="J153"/>
      <c r="K153"/>
      <c r="L153"/>
      <c r="M153"/>
      <c r="N153" s="180"/>
      <c r="O153" s="181"/>
      <c r="P153" s="182"/>
    </row>
    <row r="154" spans="1:16" ht="15.75">
      <c r="A154" s="189">
        <f t="shared" si="5"/>
        <v>145</v>
      </c>
      <c r="B154" s="190" t="s">
        <v>612</v>
      </c>
      <c r="C154" s="191" t="s">
        <v>979</v>
      </c>
      <c r="D154" s="190" t="s">
        <v>354</v>
      </c>
      <c r="E154" s="192">
        <v>7171</v>
      </c>
      <c r="F154" s="193">
        <v>5.98</v>
      </c>
      <c r="G154" s="194">
        <f t="shared" si="4"/>
        <v>9.2584245945659838E-4</v>
      </c>
      <c r="I154" s="274"/>
      <c r="J154"/>
      <c r="K154"/>
      <c r="L154"/>
      <c r="M154"/>
      <c r="N154" s="180"/>
      <c r="O154" s="181"/>
      <c r="P154" s="182"/>
    </row>
    <row r="155" spans="1:16" ht="15.75">
      <c r="A155" s="189">
        <f t="shared" si="5"/>
        <v>146</v>
      </c>
      <c r="B155" s="190" t="s">
        <v>613</v>
      </c>
      <c r="C155" s="191" t="s">
        <v>980</v>
      </c>
      <c r="D155" s="190" t="s">
        <v>317</v>
      </c>
      <c r="E155" s="192">
        <v>229</v>
      </c>
      <c r="F155" s="193">
        <v>5.95</v>
      </c>
      <c r="G155" s="194">
        <f t="shared" si="4"/>
        <v>9.2119776484393982E-4</v>
      </c>
      <c r="I155" s="274"/>
      <c r="J155"/>
      <c r="K155"/>
      <c r="L155"/>
      <c r="M155"/>
      <c r="N155" s="180"/>
      <c r="O155" s="181"/>
      <c r="P155" s="182"/>
    </row>
    <row r="156" spans="1:16" ht="15.75">
      <c r="A156" s="189">
        <f t="shared" si="5"/>
        <v>147</v>
      </c>
      <c r="B156" s="190" t="s">
        <v>614</v>
      </c>
      <c r="C156" s="191" t="s">
        <v>981</v>
      </c>
      <c r="D156" s="190" t="s">
        <v>319</v>
      </c>
      <c r="E156" s="192">
        <v>4172</v>
      </c>
      <c r="F156" s="193">
        <v>5.76</v>
      </c>
      <c r="G156" s="194">
        <f t="shared" si="4"/>
        <v>8.9178136563043578E-4</v>
      </c>
      <c r="I156" s="274"/>
      <c r="J156"/>
      <c r="K156"/>
      <c r="L156"/>
      <c r="M156"/>
      <c r="N156" s="180"/>
      <c r="O156" s="181"/>
      <c r="P156" s="182"/>
    </row>
    <row r="157" spans="1:16" ht="15.75">
      <c r="A157" s="189">
        <f t="shared" si="5"/>
        <v>148</v>
      </c>
      <c r="B157" s="190" t="s">
        <v>615</v>
      </c>
      <c r="C157" s="191" t="s">
        <v>982</v>
      </c>
      <c r="D157" s="190" t="s">
        <v>352</v>
      </c>
      <c r="E157" s="192">
        <v>883</v>
      </c>
      <c r="F157" s="193">
        <v>5.68</v>
      </c>
      <c r="G157" s="194">
        <f t="shared" si="4"/>
        <v>8.7939551333001309E-4</v>
      </c>
      <c r="I157" s="274"/>
      <c r="J157"/>
      <c r="K157"/>
      <c r="L157"/>
      <c r="M157"/>
      <c r="N157" s="180"/>
      <c r="O157" s="181"/>
      <c r="P157" s="182"/>
    </row>
    <row r="158" spans="1:16" ht="15.75">
      <c r="A158" s="189">
        <f t="shared" si="5"/>
        <v>149</v>
      </c>
      <c r="B158" s="190" t="s">
        <v>616</v>
      </c>
      <c r="C158" s="191" t="s">
        <v>983</v>
      </c>
      <c r="D158" s="190" t="s">
        <v>354</v>
      </c>
      <c r="E158" s="192">
        <v>2057</v>
      </c>
      <c r="F158" s="193">
        <v>5.65</v>
      </c>
      <c r="G158" s="194">
        <f t="shared" si="4"/>
        <v>8.7475081871735464E-4</v>
      </c>
      <c r="I158" s="274"/>
      <c r="J158"/>
      <c r="K158"/>
      <c r="L158"/>
      <c r="M158"/>
      <c r="N158" s="180"/>
      <c r="O158" s="181"/>
      <c r="P158" s="182"/>
    </row>
    <row r="159" spans="1:16" ht="15.75">
      <c r="A159" s="189">
        <f t="shared" si="5"/>
        <v>150</v>
      </c>
      <c r="B159" s="190" t="s">
        <v>617</v>
      </c>
      <c r="C159" s="191" t="s">
        <v>984</v>
      </c>
      <c r="D159" s="190" t="s">
        <v>985</v>
      </c>
      <c r="E159" s="192">
        <v>563</v>
      </c>
      <c r="F159" s="193">
        <v>5.61</v>
      </c>
      <c r="G159" s="194">
        <f t="shared" si="4"/>
        <v>8.685578925671433E-4</v>
      </c>
      <c r="I159" s="274"/>
      <c r="J159"/>
      <c r="K159"/>
      <c r="L159"/>
      <c r="M159"/>
      <c r="N159" s="180"/>
      <c r="O159" s="181"/>
      <c r="P159" s="182"/>
    </row>
    <row r="160" spans="1:16" ht="15.75">
      <c r="A160" s="189">
        <f t="shared" si="5"/>
        <v>151</v>
      </c>
      <c r="B160" s="190" t="s">
        <v>618</v>
      </c>
      <c r="C160" s="191" t="s">
        <v>986</v>
      </c>
      <c r="D160" s="190" t="s">
        <v>321</v>
      </c>
      <c r="E160" s="192">
        <v>485</v>
      </c>
      <c r="F160" s="193">
        <v>5.6</v>
      </c>
      <c r="G160" s="194">
        <f t="shared" si="4"/>
        <v>8.6700966102959041E-4</v>
      </c>
      <c r="I160" s="274"/>
      <c r="J160"/>
      <c r="K160"/>
      <c r="L160"/>
      <c r="M160"/>
      <c r="N160" s="180"/>
      <c r="O160" s="181"/>
      <c r="P160" s="182"/>
    </row>
    <row r="161" spans="1:16" ht="15.75">
      <c r="A161" s="189">
        <f t="shared" si="5"/>
        <v>152</v>
      </c>
      <c r="B161" s="190" t="s">
        <v>177</v>
      </c>
      <c r="C161" s="191" t="s">
        <v>526</v>
      </c>
      <c r="D161" s="190" t="s">
        <v>309</v>
      </c>
      <c r="E161" s="192">
        <v>5904</v>
      </c>
      <c r="F161" s="193">
        <v>5.59</v>
      </c>
      <c r="G161" s="194">
        <f t="shared" si="4"/>
        <v>8.6546142949203752E-4</v>
      </c>
      <c r="I161" s="274"/>
      <c r="J161"/>
      <c r="K161"/>
      <c r="L161"/>
      <c r="M161"/>
      <c r="N161" s="180"/>
      <c r="O161" s="181"/>
      <c r="P161" s="182"/>
    </row>
    <row r="162" spans="1:16" ht="15.75">
      <c r="A162" s="189">
        <f t="shared" si="5"/>
        <v>153</v>
      </c>
      <c r="B162" s="190" t="s">
        <v>619</v>
      </c>
      <c r="C162" s="191" t="s">
        <v>987</v>
      </c>
      <c r="D162" s="190" t="s">
        <v>352</v>
      </c>
      <c r="E162" s="192">
        <v>775</v>
      </c>
      <c r="F162" s="193">
        <v>5.57</v>
      </c>
      <c r="G162" s="194">
        <f t="shared" si="4"/>
        <v>8.6236496641693195E-4</v>
      </c>
      <c r="I162" s="274"/>
      <c r="J162"/>
      <c r="K162"/>
      <c r="L162"/>
      <c r="M162"/>
      <c r="N162" s="180"/>
      <c r="O162" s="181"/>
      <c r="P162" s="182"/>
    </row>
    <row r="163" spans="1:16" ht="15.75">
      <c r="A163" s="189">
        <f t="shared" si="5"/>
        <v>154</v>
      </c>
      <c r="B163" s="190" t="s">
        <v>620</v>
      </c>
      <c r="C163" s="191" t="s">
        <v>988</v>
      </c>
      <c r="D163" s="190" t="s">
        <v>311</v>
      </c>
      <c r="E163" s="192">
        <v>8291</v>
      </c>
      <c r="F163" s="193">
        <v>5.55</v>
      </c>
      <c r="G163" s="194">
        <f t="shared" si="4"/>
        <v>8.5926850334182617E-4</v>
      </c>
      <c r="I163" s="274"/>
      <c r="J163"/>
      <c r="K163"/>
      <c r="L163"/>
      <c r="M163"/>
      <c r="N163" s="180"/>
      <c r="O163" s="181"/>
      <c r="P163" s="182"/>
    </row>
    <row r="164" spans="1:16" ht="15.75">
      <c r="A164" s="189">
        <f t="shared" si="5"/>
        <v>155</v>
      </c>
      <c r="B164" s="190" t="s">
        <v>621</v>
      </c>
      <c r="C164" s="191" t="s">
        <v>989</v>
      </c>
      <c r="D164" s="190" t="s">
        <v>310</v>
      </c>
      <c r="E164" s="192">
        <v>7518</v>
      </c>
      <c r="F164" s="193">
        <v>5.55</v>
      </c>
      <c r="G164" s="194">
        <f t="shared" si="4"/>
        <v>8.5926850334182617E-4</v>
      </c>
      <c r="I164" s="274"/>
      <c r="J164"/>
      <c r="K164"/>
      <c r="L164"/>
      <c r="M164"/>
      <c r="N164" s="180"/>
      <c r="O164" s="181"/>
      <c r="P164" s="182"/>
    </row>
    <row r="165" spans="1:16" ht="15.75">
      <c r="A165" s="189">
        <f t="shared" si="5"/>
        <v>156</v>
      </c>
      <c r="B165" s="190" t="s">
        <v>622</v>
      </c>
      <c r="C165" s="191" t="s">
        <v>990</v>
      </c>
      <c r="D165" s="190" t="s">
        <v>352</v>
      </c>
      <c r="E165" s="192">
        <v>925</v>
      </c>
      <c r="F165" s="193">
        <v>5.48</v>
      </c>
      <c r="G165" s="194">
        <f t="shared" si="4"/>
        <v>8.4843088257895638E-4</v>
      </c>
      <c r="I165" s="274"/>
      <c r="J165"/>
      <c r="K165"/>
      <c r="L165"/>
      <c r="M165"/>
      <c r="N165" s="180"/>
      <c r="O165" s="181"/>
      <c r="P165" s="182"/>
    </row>
    <row r="166" spans="1:16" ht="15.75">
      <c r="A166" s="189">
        <f t="shared" si="5"/>
        <v>157</v>
      </c>
      <c r="B166" s="190" t="s">
        <v>623</v>
      </c>
      <c r="C166" s="191" t="s">
        <v>991</v>
      </c>
      <c r="D166" s="190" t="s">
        <v>309</v>
      </c>
      <c r="E166" s="192">
        <v>10114</v>
      </c>
      <c r="F166" s="193">
        <v>5.31</v>
      </c>
      <c r="G166" s="194">
        <f t="shared" si="4"/>
        <v>8.2211094644055801E-4</v>
      </c>
      <c r="I166" s="274"/>
      <c r="J166"/>
      <c r="K166"/>
      <c r="L166"/>
      <c r="M166"/>
      <c r="N166" s="180"/>
      <c r="O166" s="181"/>
      <c r="P166" s="182"/>
    </row>
    <row r="167" spans="1:16" ht="15.75">
      <c r="A167" s="189">
        <f t="shared" si="5"/>
        <v>158</v>
      </c>
      <c r="B167" s="190" t="s">
        <v>243</v>
      </c>
      <c r="C167" s="191" t="s">
        <v>370</v>
      </c>
      <c r="D167" s="190" t="s">
        <v>319</v>
      </c>
      <c r="E167" s="192">
        <v>9592</v>
      </c>
      <c r="F167" s="193">
        <v>5.25</v>
      </c>
      <c r="G167" s="194">
        <f t="shared" si="4"/>
        <v>8.1282155721524099E-4</v>
      </c>
      <c r="I167" s="274"/>
      <c r="J167"/>
      <c r="K167"/>
      <c r="L167"/>
      <c r="M167"/>
      <c r="N167" s="180"/>
      <c r="O167" s="181"/>
      <c r="P167" s="182"/>
    </row>
    <row r="168" spans="1:16" ht="15.75">
      <c r="A168" s="189">
        <f t="shared" si="5"/>
        <v>159</v>
      </c>
      <c r="B168" s="190" t="s">
        <v>624</v>
      </c>
      <c r="C168" s="191" t="s">
        <v>992</v>
      </c>
      <c r="D168" s="190" t="s">
        <v>352</v>
      </c>
      <c r="E168" s="192">
        <v>2577</v>
      </c>
      <c r="F168" s="193">
        <v>5.24</v>
      </c>
      <c r="G168" s="194">
        <f t="shared" si="4"/>
        <v>8.1127332567768821E-4</v>
      </c>
      <c r="I168" s="274"/>
      <c r="J168"/>
      <c r="K168"/>
      <c r="L168"/>
      <c r="M168"/>
      <c r="N168" s="180"/>
      <c r="O168" s="181"/>
      <c r="P168" s="182"/>
    </row>
    <row r="169" spans="1:16" ht="15.75">
      <c r="A169" s="189">
        <f t="shared" si="5"/>
        <v>160</v>
      </c>
      <c r="B169" s="190" t="s">
        <v>625</v>
      </c>
      <c r="C169" s="191" t="s">
        <v>993</v>
      </c>
      <c r="D169" s="190" t="s">
        <v>307</v>
      </c>
      <c r="E169" s="192">
        <v>1493</v>
      </c>
      <c r="F169" s="193">
        <v>5.23</v>
      </c>
      <c r="G169" s="194">
        <f t="shared" si="4"/>
        <v>8.0972509414013543E-4</v>
      </c>
      <c r="I169" s="274"/>
      <c r="J169"/>
      <c r="K169"/>
      <c r="L169"/>
      <c r="M169"/>
      <c r="N169" s="180"/>
      <c r="O169" s="181"/>
      <c r="P169" s="182"/>
    </row>
    <row r="170" spans="1:16" ht="15.75">
      <c r="A170" s="189">
        <f t="shared" si="5"/>
        <v>161</v>
      </c>
      <c r="B170" s="190" t="s">
        <v>626</v>
      </c>
      <c r="C170" s="191" t="s">
        <v>994</v>
      </c>
      <c r="D170" s="190" t="s">
        <v>353</v>
      </c>
      <c r="E170" s="192">
        <v>18476</v>
      </c>
      <c r="F170" s="193">
        <v>5.19</v>
      </c>
      <c r="G170" s="194">
        <f t="shared" si="4"/>
        <v>8.0353216798992398E-4</v>
      </c>
      <c r="I170" s="274"/>
      <c r="J170"/>
      <c r="K170"/>
      <c r="L170"/>
      <c r="M170"/>
      <c r="N170" s="180"/>
      <c r="O170" s="181"/>
      <c r="P170" s="182"/>
    </row>
    <row r="171" spans="1:16" ht="15.75">
      <c r="A171" s="189">
        <f t="shared" si="5"/>
        <v>162</v>
      </c>
      <c r="B171" s="190" t="s">
        <v>627</v>
      </c>
      <c r="C171" s="191" t="s">
        <v>995</v>
      </c>
      <c r="D171" s="190" t="s">
        <v>307</v>
      </c>
      <c r="E171" s="192">
        <v>416</v>
      </c>
      <c r="F171" s="193">
        <v>5.14</v>
      </c>
      <c r="G171" s="194">
        <f t="shared" si="4"/>
        <v>7.9579101030215974E-4</v>
      </c>
      <c r="I171" s="274"/>
      <c r="J171"/>
      <c r="K171"/>
      <c r="L171"/>
      <c r="M171"/>
      <c r="N171" s="180"/>
      <c r="O171" s="181"/>
      <c r="P171" s="182"/>
    </row>
    <row r="172" spans="1:16" ht="15.75">
      <c r="A172" s="189">
        <f t="shared" si="5"/>
        <v>163</v>
      </c>
      <c r="B172" s="190" t="s">
        <v>628</v>
      </c>
      <c r="C172" s="191" t="s">
        <v>996</v>
      </c>
      <c r="D172" s="190" t="s">
        <v>355</v>
      </c>
      <c r="E172" s="192">
        <v>1608</v>
      </c>
      <c r="F172" s="193">
        <v>5.03</v>
      </c>
      <c r="G172" s="194">
        <f t="shared" si="4"/>
        <v>7.7876046338907861E-4</v>
      </c>
      <c r="I172" s="274"/>
      <c r="J172"/>
      <c r="K172"/>
      <c r="L172"/>
      <c r="M172"/>
      <c r="N172" s="180"/>
      <c r="O172" s="181"/>
      <c r="P172" s="182"/>
    </row>
    <row r="173" spans="1:16" ht="15.75">
      <c r="A173" s="189">
        <f t="shared" si="5"/>
        <v>164</v>
      </c>
      <c r="B173" s="190" t="s">
        <v>629</v>
      </c>
      <c r="C173" s="191" t="s">
        <v>997</v>
      </c>
      <c r="D173" s="190" t="s">
        <v>311</v>
      </c>
      <c r="E173" s="192">
        <v>372</v>
      </c>
      <c r="F173" s="193">
        <v>5.03</v>
      </c>
      <c r="G173" s="194">
        <f t="shared" si="4"/>
        <v>7.7876046338907861E-4</v>
      </c>
      <c r="I173" s="274"/>
      <c r="J173"/>
      <c r="K173"/>
      <c r="L173"/>
      <c r="M173"/>
      <c r="N173" s="180"/>
      <c r="O173" s="181"/>
      <c r="P173" s="182"/>
    </row>
    <row r="174" spans="1:16" ht="15.75">
      <c r="A174" s="189">
        <f t="shared" si="5"/>
        <v>165</v>
      </c>
      <c r="B174" s="190" t="s">
        <v>36</v>
      </c>
      <c r="C174" s="191" t="s">
        <v>40</v>
      </c>
      <c r="D174" s="190" t="s">
        <v>310</v>
      </c>
      <c r="E174" s="192">
        <v>426</v>
      </c>
      <c r="F174" s="193">
        <v>4.8899999999999997</v>
      </c>
      <c r="G174" s="194">
        <f t="shared" si="4"/>
        <v>7.5708522186333869E-4</v>
      </c>
      <c r="I174" s="274"/>
      <c r="J174"/>
      <c r="K174"/>
      <c r="L174"/>
      <c r="M174"/>
      <c r="N174" s="180"/>
      <c r="O174" s="181"/>
      <c r="P174" s="182"/>
    </row>
    <row r="175" spans="1:16" ht="15.75">
      <c r="A175" s="189">
        <f t="shared" si="5"/>
        <v>166</v>
      </c>
      <c r="B175" s="190" t="s">
        <v>630</v>
      </c>
      <c r="C175" s="191" t="s">
        <v>998</v>
      </c>
      <c r="D175" s="190" t="s">
        <v>353</v>
      </c>
      <c r="E175" s="192">
        <v>1817</v>
      </c>
      <c r="F175" s="193">
        <v>4.8899999999999997</v>
      </c>
      <c r="G175" s="194">
        <f t="shared" si="4"/>
        <v>7.5708522186333869E-4</v>
      </c>
      <c r="I175" s="274"/>
      <c r="J175"/>
      <c r="K175"/>
      <c r="L175"/>
      <c r="M175"/>
      <c r="N175" s="180"/>
      <c r="O175" s="181"/>
      <c r="P175" s="182"/>
    </row>
    <row r="176" spans="1:16" ht="15.75">
      <c r="A176" s="189">
        <f t="shared" si="5"/>
        <v>167</v>
      </c>
      <c r="B176" s="190" t="s">
        <v>631</v>
      </c>
      <c r="C176" s="191" t="s">
        <v>999</v>
      </c>
      <c r="D176" s="190" t="s">
        <v>317</v>
      </c>
      <c r="E176" s="192">
        <v>1784</v>
      </c>
      <c r="F176" s="193">
        <v>4.88</v>
      </c>
      <c r="G176" s="194">
        <f t="shared" si="4"/>
        <v>7.5553699032578591E-4</v>
      </c>
      <c r="I176" s="274"/>
      <c r="J176"/>
      <c r="K176"/>
      <c r="L176"/>
      <c r="M176"/>
      <c r="N176" s="180"/>
      <c r="O176" s="181"/>
      <c r="P176" s="182"/>
    </row>
    <row r="177" spans="1:16" ht="15.75">
      <c r="A177" s="189">
        <f t="shared" si="5"/>
        <v>168</v>
      </c>
      <c r="B177" s="190" t="s">
        <v>632</v>
      </c>
      <c r="C177" s="191" t="s">
        <v>1000</v>
      </c>
      <c r="D177" s="190" t="s">
        <v>322</v>
      </c>
      <c r="E177" s="192">
        <v>1759</v>
      </c>
      <c r="F177" s="193">
        <v>4.88</v>
      </c>
      <c r="G177" s="194">
        <f t="shared" si="4"/>
        <v>7.5553699032578591E-4</v>
      </c>
      <c r="I177" s="274"/>
      <c r="J177"/>
      <c r="K177"/>
      <c r="L177"/>
      <c r="M177"/>
      <c r="N177" s="180"/>
      <c r="O177" s="181"/>
      <c r="P177" s="182"/>
    </row>
    <row r="178" spans="1:16" ht="15.75">
      <c r="A178" s="189">
        <f t="shared" si="5"/>
        <v>169</v>
      </c>
      <c r="B178" s="190" t="s">
        <v>178</v>
      </c>
      <c r="C178" s="191" t="s">
        <v>528</v>
      </c>
      <c r="D178" s="190" t="s">
        <v>309</v>
      </c>
      <c r="E178" s="192">
        <v>4397</v>
      </c>
      <c r="F178" s="193">
        <v>4.83</v>
      </c>
      <c r="G178" s="194">
        <f t="shared" si="4"/>
        <v>7.4779583263802178E-4</v>
      </c>
      <c r="I178" s="274"/>
      <c r="J178"/>
      <c r="K178"/>
      <c r="L178"/>
      <c r="M178"/>
      <c r="N178" s="180"/>
      <c r="O178" s="181"/>
      <c r="P178" s="182"/>
    </row>
    <row r="179" spans="1:16" ht="15.75">
      <c r="A179" s="189">
        <f t="shared" si="5"/>
        <v>170</v>
      </c>
      <c r="B179" s="190" t="s">
        <v>633</v>
      </c>
      <c r="C179" s="191" t="s">
        <v>1001</v>
      </c>
      <c r="D179" s="190" t="s">
        <v>317</v>
      </c>
      <c r="E179" s="192">
        <v>3310</v>
      </c>
      <c r="F179" s="193">
        <v>4.83</v>
      </c>
      <c r="G179" s="194">
        <f t="shared" si="4"/>
        <v>7.4779583263802178E-4</v>
      </c>
      <c r="I179" s="274"/>
      <c r="J179"/>
      <c r="K179"/>
      <c r="L179"/>
      <c r="M179"/>
      <c r="N179" s="180"/>
      <c r="O179" s="181"/>
      <c r="P179" s="182"/>
    </row>
    <row r="180" spans="1:16" ht="15.75">
      <c r="A180" s="189">
        <f t="shared" si="5"/>
        <v>171</v>
      </c>
      <c r="B180" s="190" t="s">
        <v>634</v>
      </c>
      <c r="C180" s="191" t="s">
        <v>1002</v>
      </c>
      <c r="D180" s="190" t="s">
        <v>322</v>
      </c>
      <c r="E180" s="192">
        <v>7184</v>
      </c>
      <c r="F180" s="193">
        <v>4.8099999999999996</v>
      </c>
      <c r="G180" s="194">
        <f t="shared" si="4"/>
        <v>7.44699369562916E-4</v>
      </c>
      <c r="I180" s="274"/>
      <c r="J180"/>
      <c r="K180"/>
      <c r="L180"/>
      <c r="M180"/>
      <c r="N180" s="180"/>
      <c r="O180" s="181"/>
      <c r="P180" s="182"/>
    </row>
    <row r="181" spans="1:16" ht="15.75">
      <c r="A181" s="189">
        <f t="shared" si="5"/>
        <v>172</v>
      </c>
      <c r="B181" s="190" t="s">
        <v>635</v>
      </c>
      <c r="C181" s="191" t="s">
        <v>1003</v>
      </c>
      <c r="D181" s="190" t="s">
        <v>320</v>
      </c>
      <c r="E181" s="192">
        <v>5538</v>
      </c>
      <c r="F181" s="193">
        <v>4.63</v>
      </c>
      <c r="G181" s="194">
        <f t="shared" si="4"/>
        <v>7.1683120188696496E-4</v>
      </c>
      <c r="I181" s="274"/>
      <c r="J181"/>
      <c r="K181"/>
      <c r="L181"/>
      <c r="M181"/>
      <c r="N181" s="180"/>
      <c r="O181" s="181"/>
      <c r="P181" s="182"/>
    </row>
    <row r="182" spans="1:16" ht="15.75">
      <c r="A182" s="189">
        <f t="shared" si="5"/>
        <v>173</v>
      </c>
      <c r="B182" s="190" t="s">
        <v>636</v>
      </c>
      <c r="C182" s="191" t="s">
        <v>1004</v>
      </c>
      <c r="D182" s="190" t="s">
        <v>323</v>
      </c>
      <c r="E182" s="192">
        <v>1774</v>
      </c>
      <c r="F182" s="193">
        <v>4.57</v>
      </c>
      <c r="G182" s="194">
        <f t="shared" si="4"/>
        <v>7.0754181266164794E-4</v>
      </c>
      <c r="I182" s="274"/>
      <c r="J182"/>
      <c r="K182"/>
      <c r="L182"/>
      <c r="M182"/>
      <c r="N182" s="180"/>
      <c r="O182" s="181"/>
      <c r="P182" s="182"/>
    </row>
    <row r="183" spans="1:16" ht="15.75">
      <c r="A183" s="189">
        <f t="shared" si="5"/>
        <v>174</v>
      </c>
      <c r="B183" s="190" t="s">
        <v>637</v>
      </c>
      <c r="C183" s="191" t="s">
        <v>1005</v>
      </c>
      <c r="D183" s="190" t="s">
        <v>311</v>
      </c>
      <c r="E183" s="192">
        <v>5359</v>
      </c>
      <c r="F183" s="193">
        <v>4.53</v>
      </c>
      <c r="G183" s="194">
        <f t="shared" si="4"/>
        <v>7.013488865114366E-4</v>
      </c>
      <c r="I183" s="274"/>
      <c r="J183"/>
      <c r="K183"/>
      <c r="L183"/>
      <c r="M183"/>
      <c r="N183" s="180"/>
      <c r="O183" s="181"/>
      <c r="P183" s="182"/>
    </row>
    <row r="184" spans="1:16" ht="15.75">
      <c r="A184" s="189">
        <f t="shared" si="5"/>
        <v>175</v>
      </c>
      <c r="B184" s="190" t="s">
        <v>638</v>
      </c>
      <c r="C184" s="191" t="s">
        <v>1006</v>
      </c>
      <c r="D184" s="190" t="s">
        <v>319</v>
      </c>
      <c r="E184" s="192">
        <v>17216</v>
      </c>
      <c r="F184" s="193">
        <v>4.49</v>
      </c>
      <c r="G184" s="194">
        <f t="shared" si="4"/>
        <v>6.9515596036122515E-4</v>
      </c>
      <c r="I184" s="274"/>
      <c r="J184"/>
      <c r="K184"/>
      <c r="L184"/>
      <c r="M184"/>
      <c r="N184" s="180"/>
      <c r="O184" s="181"/>
      <c r="P184" s="182"/>
    </row>
    <row r="185" spans="1:16" ht="15.75">
      <c r="A185" s="189">
        <f t="shared" si="5"/>
        <v>176</v>
      </c>
      <c r="B185" s="190" t="s">
        <v>639</v>
      </c>
      <c r="C185" s="191" t="s">
        <v>1007</v>
      </c>
      <c r="D185" s="190" t="s">
        <v>520</v>
      </c>
      <c r="E185" s="192">
        <v>5546</v>
      </c>
      <c r="F185" s="193">
        <v>4.49</v>
      </c>
      <c r="G185" s="194">
        <f t="shared" si="4"/>
        <v>6.9515596036122515E-4</v>
      </c>
      <c r="I185" s="274"/>
      <c r="J185"/>
      <c r="K185"/>
      <c r="L185"/>
      <c r="M185"/>
      <c r="N185" s="180"/>
      <c r="O185" s="181"/>
      <c r="P185" s="182"/>
    </row>
    <row r="186" spans="1:16" ht="15.75">
      <c r="A186" s="189">
        <f t="shared" si="5"/>
        <v>177</v>
      </c>
      <c r="B186" s="190" t="s">
        <v>640</v>
      </c>
      <c r="C186" s="191" t="s">
        <v>1008</v>
      </c>
      <c r="D186" s="190" t="s">
        <v>310</v>
      </c>
      <c r="E186" s="192">
        <v>16981</v>
      </c>
      <c r="F186" s="193">
        <v>4.43</v>
      </c>
      <c r="G186" s="194">
        <f t="shared" si="4"/>
        <v>6.8586657113590813E-4</v>
      </c>
      <c r="I186" s="274"/>
      <c r="J186"/>
      <c r="K186"/>
      <c r="L186"/>
      <c r="M186"/>
      <c r="N186" s="180"/>
      <c r="O186" s="181"/>
      <c r="P186" s="182"/>
    </row>
    <row r="187" spans="1:16" ht="15.75">
      <c r="A187" s="189">
        <f t="shared" si="5"/>
        <v>178</v>
      </c>
      <c r="B187" s="190" t="s">
        <v>242</v>
      </c>
      <c r="C187" s="191" t="s">
        <v>369</v>
      </c>
      <c r="D187" s="190" t="s">
        <v>312</v>
      </c>
      <c r="E187" s="192">
        <v>5807</v>
      </c>
      <c r="F187" s="193">
        <v>4.38</v>
      </c>
      <c r="G187" s="194">
        <f t="shared" si="4"/>
        <v>6.781254134481439E-4</v>
      </c>
      <c r="I187" s="274"/>
      <c r="J187"/>
      <c r="K187"/>
      <c r="L187"/>
      <c r="M187"/>
      <c r="N187" s="180"/>
      <c r="O187" s="181"/>
      <c r="P187" s="182"/>
    </row>
    <row r="188" spans="1:16" ht="15.75">
      <c r="A188" s="189">
        <f t="shared" si="5"/>
        <v>179</v>
      </c>
      <c r="B188" s="190" t="s">
        <v>402</v>
      </c>
      <c r="C188" s="191" t="s">
        <v>447</v>
      </c>
      <c r="D188" s="190" t="s">
        <v>311</v>
      </c>
      <c r="E188" s="192">
        <v>1210</v>
      </c>
      <c r="F188" s="193">
        <v>4.3499999999999996</v>
      </c>
      <c r="G188" s="194">
        <f t="shared" si="4"/>
        <v>6.7348071883548534E-4</v>
      </c>
      <c r="I188" s="274"/>
      <c r="J188"/>
      <c r="K188"/>
      <c r="L188"/>
      <c r="M188"/>
      <c r="N188" s="180"/>
      <c r="O188" s="181"/>
      <c r="P188" s="182"/>
    </row>
    <row r="189" spans="1:16" ht="15.75">
      <c r="A189" s="189">
        <f t="shared" si="5"/>
        <v>180</v>
      </c>
      <c r="B189" s="190" t="s">
        <v>641</v>
      </c>
      <c r="C189" s="191" t="s">
        <v>1009</v>
      </c>
      <c r="D189" s="190" t="s">
        <v>1010</v>
      </c>
      <c r="E189" s="192">
        <v>2331</v>
      </c>
      <c r="F189" s="193">
        <v>4.3099999999999996</v>
      </c>
      <c r="G189" s="194">
        <f t="shared" si="4"/>
        <v>6.67287792685274E-4</v>
      </c>
      <c r="I189" s="274"/>
      <c r="J189"/>
      <c r="K189"/>
      <c r="L189"/>
      <c r="M189"/>
      <c r="N189" s="180"/>
      <c r="O189" s="181"/>
      <c r="P189" s="182"/>
    </row>
    <row r="190" spans="1:16" ht="15.75">
      <c r="A190" s="189">
        <f t="shared" si="5"/>
        <v>181</v>
      </c>
      <c r="B190" s="190" t="s">
        <v>642</v>
      </c>
      <c r="C190" s="191" t="s">
        <v>1011</v>
      </c>
      <c r="D190" s="190" t="s">
        <v>352</v>
      </c>
      <c r="E190" s="192">
        <v>3524</v>
      </c>
      <c r="F190" s="193">
        <v>4.3099999999999996</v>
      </c>
      <c r="G190" s="194">
        <f t="shared" si="4"/>
        <v>6.67287792685274E-4</v>
      </c>
      <c r="I190" s="274"/>
      <c r="J190"/>
      <c r="K190"/>
      <c r="L190"/>
      <c r="M190"/>
      <c r="N190" s="180"/>
      <c r="O190" s="181"/>
      <c r="P190" s="182"/>
    </row>
    <row r="191" spans="1:16" ht="15.75">
      <c r="A191" s="189">
        <f t="shared" si="5"/>
        <v>182</v>
      </c>
      <c r="B191" s="190" t="s">
        <v>643</v>
      </c>
      <c r="C191" s="191" t="s">
        <v>1012</v>
      </c>
      <c r="D191" s="190" t="s">
        <v>985</v>
      </c>
      <c r="E191" s="192">
        <v>2848</v>
      </c>
      <c r="F191" s="193">
        <v>4.26</v>
      </c>
      <c r="G191" s="194">
        <f t="shared" si="4"/>
        <v>6.5954663499750976E-4</v>
      </c>
      <c r="I191" s="274"/>
      <c r="J191"/>
      <c r="K191"/>
      <c r="L191"/>
      <c r="M191"/>
      <c r="N191" s="180"/>
      <c r="O191" s="181"/>
      <c r="P191" s="182"/>
    </row>
    <row r="192" spans="1:16" ht="15.75">
      <c r="A192" s="189">
        <f t="shared" si="5"/>
        <v>183</v>
      </c>
      <c r="B192" s="190" t="s">
        <v>644</v>
      </c>
      <c r="C192" s="191" t="s">
        <v>1013</v>
      </c>
      <c r="D192" s="190" t="s">
        <v>317</v>
      </c>
      <c r="E192" s="192">
        <v>606</v>
      </c>
      <c r="F192" s="193">
        <v>4.22</v>
      </c>
      <c r="G192" s="194">
        <f t="shared" si="4"/>
        <v>6.5335370884729842E-4</v>
      </c>
      <c r="I192" s="274"/>
      <c r="J192"/>
      <c r="K192"/>
      <c r="L192"/>
      <c r="M192"/>
      <c r="N192" s="180"/>
      <c r="O192" s="181"/>
      <c r="P192" s="182"/>
    </row>
    <row r="193" spans="1:16" ht="15.75">
      <c r="A193" s="189">
        <f t="shared" si="5"/>
        <v>184</v>
      </c>
      <c r="B193" s="190" t="s">
        <v>645</v>
      </c>
      <c r="C193" s="191" t="s">
        <v>1014</v>
      </c>
      <c r="D193" s="190" t="s">
        <v>307</v>
      </c>
      <c r="E193" s="192">
        <v>2128</v>
      </c>
      <c r="F193" s="193">
        <v>4.1500000000000004</v>
      </c>
      <c r="G193" s="194">
        <f t="shared" si="4"/>
        <v>6.4251608808442863E-4</v>
      </c>
      <c r="I193" s="274"/>
      <c r="J193"/>
      <c r="K193"/>
      <c r="L193"/>
      <c r="M193"/>
      <c r="N193" s="180"/>
      <c r="O193" s="181"/>
      <c r="P193" s="182"/>
    </row>
    <row r="194" spans="1:16" ht="15.75">
      <c r="A194" s="189">
        <f t="shared" si="5"/>
        <v>185</v>
      </c>
      <c r="B194" s="190" t="s">
        <v>646</v>
      </c>
      <c r="C194" s="191" t="s">
        <v>1015</v>
      </c>
      <c r="D194" s="190" t="s">
        <v>352</v>
      </c>
      <c r="E194" s="192">
        <v>2434</v>
      </c>
      <c r="F194" s="193">
        <v>4.01</v>
      </c>
      <c r="G194" s="194">
        <f t="shared" si="4"/>
        <v>6.2084084655868882E-4</v>
      </c>
      <c r="I194" s="274"/>
      <c r="J194"/>
      <c r="K194"/>
      <c r="L194"/>
      <c r="M194"/>
      <c r="N194" s="180"/>
      <c r="O194" s="181"/>
      <c r="P194" s="182"/>
    </row>
    <row r="195" spans="1:16" ht="15.75">
      <c r="A195" s="189">
        <f t="shared" si="5"/>
        <v>186</v>
      </c>
      <c r="B195" s="190" t="s">
        <v>647</v>
      </c>
      <c r="C195" s="191" t="s">
        <v>1016</v>
      </c>
      <c r="D195" s="190" t="s">
        <v>355</v>
      </c>
      <c r="E195" s="192">
        <v>6524</v>
      </c>
      <c r="F195" s="193">
        <v>4</v>
      </c>
      <c r="G195" s="194">
        <f t="shared" si="4"/>
        <v>6.1929261502113604E-4</v>
      </c>
      <c r="I195" s="274"/>
      <c r="J195"/>
      <c r="K195"/>
      <c r="L195"/>
      <c r="M195"/>
      <c r="N195" s="180"/>
      <c r="O195" s="181"/>
      <c r="P195" s="182"/>
    </row>
    <row r="196" spans="1:16" ht="15.75">
      <c r="A196" s="189">
        <f t="shared" si="5"/>
        <v>187</v>
      </c>
      <c r="B196" s="190" t="s">
        <v>379</v>
      </c>
      <c r="C196" s="191" t="s">
        <v>380</v>
      </c>
      <c r="D196" s="190" t="s">
        <v>320</v>
      </c>
      <c r="E196" s="192">
        <v>1394</v>
      </c>
      <c r="F196" s="193">
        <v>4</v>
      </c>
      <c r="G196" s="194">
        <f t="shared" si="4"/>
        <v>6.1929261502113604E-4</v>
      </c>
      <c r="I196" s="274"/>
      <c r="J196"/>
      <c r="K196"/>
      <c r="L196"/>
      <c r="M196"/>
      <c r="N196" s="180"/>
      <c r="O196" s="181"/>
      <c r="P196" s="182"/>
    </row>
    <row r="197" spans="1:16" ht="15.75">
      <c r="A197" s="189">
        <f t="shared" si="5"/>
        <v>188</v>
      </c>
      <c r="B197" s="190" t="s">
        <v>245</v>
      </c>
      <c r="C197" s="191" t="s">
        <v>372</v>
      </c>
      <c r="D197" s="190" t="s">
        <v>315</v>
      </c>
      <c r="E197" s="192">
        <v>1708</v>
      </c>
      <c r="F197" s="193">
        <v>4</v>
      </c>
      <c r="G197" s="194">
        <f t="shared" si="4"/>
        <v>6.1929261502113604E-4</v>
      </c>
      <c r="I197" s="274"/>
      <c r="J197"/>
      <c r="K197"/>
      <c r="L197"/>
      <c r="M197"/>
      <c r="N197" s="180"/>
      <c r="O197" s="181"/>
      <c r="P197" s="182"/>
    </row>
    <row r="198" spans="1:16" ht="15.75">
      <c r="A198" s="189">
        <f t="shared" si="5"/>
        <v>189</v>
      </c>
      <c r="B198" s="190" t="s">
        <v>39</v>
      </c>
      <c r="C198" s="191" t="s">
        <v>0</v>
      </c>
      <c r="D198" s="190" t="s">
        <v>319</v>
      </c>
      <c r="E198" s="192">
        <v>1491</v>
      </c>
      <c r="F198" s="193">
        <v>3.95</v>
      </c>
      <c r="G198" s="194">
        <f t="shared" si="4"/>
        <v>6.115514573333718E-4</v>
      </c>
      <c r="I198" s="274"/>
      <c r="J198"/>
      <c r="K198"/>
      <c r="L198"/>
      <c r="M198"/>
      <c r="N198" s="180"/>
      <c r="O198" s="181"/>
      <c r="P198" s="182"/>
    </row>
    <row r="199" spans="1:16" ht="15.75">
      <c r="A199" s="189">
        <f t="shared" si="5"/>
        <v>190</v>
      </c>
      <c r="B199" s="190" t="s">
        <v>648</v>
      </c>
      <c r="C199" s="191" t="s">
        <v>1017</v>
      </c>
      <c r="D199" s="190" t="s">
        <v>939</v>
      </c>
      <c r="E199" s="192">
        <v>118</v>
      </c>
      <c r="F199" s="193">
        <v>3.93</v>
      </c>
      <c r="G199" s="194">
        <f t="shared" si="4"/>
        <v>6.0845499425826613E-4</v>
      </c>
      <c r="I199" s="274"/>
      <c r="J199"/>
      <c r="K199"/>
      <c r="L199"/>
      <c r="M199"/>
      <c r="N199" s="180"/>
      <c r="O199" s="181"/>
      <c r="P199" s="182"/>
    </row>
    <row r="200" spans="1:16" ht="15.75">
      <c r="A200" s="189">
        <f t="shared" si="5"/>
        <v>191</v>
      </c>
      <c r="B200" s="190" t="s">
        <v>244</v>
      </c>
      <c r="C200" s="191" t="s">
        <v>371</v>
      </c>
      <c r="D200" s="190" t="s">
        <v>319</v>
      </c>
      <c r="E200" s="192">
        <v>9658</v>
      </c>
      <c r="F200" s="193">
        <v>3.93</v>
      </c>
      <c r="G200" s="194">
        <f t="shared" si="4"/>
        <v>6.0845499425826613E-4</v>
      </c>
      <c r="I200" s="274"/>
      <c r="J200"/>
      <c r="K200"/>
      <c r="L200"/>
      <c r="M200"/>
      <c r="N200" s="180"/>
      <c r="O200" s="181"/>
      <c r="P200" s="182"/>
    </row>
    <row r="201" spans="1:16" ht="15.75">
      <c r="A201" s="189">
        <f t="shared" si="5"/>
        <v>192</v>
      </c>
      <c r="B201" s="190" t="s">
        <v>649</v>
      </c>
      <c r="C201" s="191" t="s">
        <v>1018</v>
      </c>
      <c r="D201" s="190" t="s">
        <v>311</v>
      </c>
      <c r="E201" s="192">
        <v>534</v>
      </c>
      <c r="F201" s="193">
        <v>3.81</v>
      </c>
      <c r="G201" s="194">
        <f t="shared" si="4"/>
        <v>5.898762158076321E-4</v>
      </c>
      <c r="I201" s="274"/>
      <c r="J201"/>
      <c r="K201"/>
      <c r="L201"/>
      <c r="M201"/>
      <c r="N201" s="180"/>
      <c r="O201" s="181"/>
      <c r="P201" s="182"/>
    </row>
    <row r="202" spans="1:16" ht="15.75">
      <c r="A202" s="189">
        <f t="shared" si="5"/>
        <v>193</v>
      </c>
      <c r="B202" s="190" t="s">
        <v>650</v>
      </c>
      <c r="C202" s="191" t="s">
        <v>1019</v>
      </c>
      <c r="D202" s="190" t="s">
        <v>309</v>
      </c>
      <c r="E202" s="192">
        <v>2159</v>
      </c>
      <c r="F202" s="193">
        <v>3.8</v>
      </c>
      <c r="G202" s="194">
        <f t="shared" si="4"/>
        <v>5.8832798427007921E-4</v>
      </c>
      <c r="I202" s="274"/>
      <c r="J202"/>
      <c r="K202"/>
      <c r="L202"/>
      <c r="M202"/>
      <c r="N202" s="180"/>
      <c r="O202" s="181"/>
      <c r="P202" s="182"/>
    </row>
    <row r="203" spans="1:16" ht="15.75">
      <c r="A203" s="189">
        <f t="shared" si="5"/>
        <v>194</v>
      </c>
      <c r="B203" s="190" t="s">
        <v>651</v>
      </c>
      <c r="C203" s="191" t="s">
        <v>1020</v>
      </c>
      <c r="D203" s="190" t="s">
        <v>310</v>
      </c>
      <c r="E203" s="192">
        <v>1808</v>
      </c>
      <c r="F203" s="193">
        <v>3.8</v>
      </c>
      <c r="G203" s="194">
        <f t="shared" ref="G203:G266" si="6">+F203/$F$529</f>
        <v>5.8832798427007921E-4</v>
      </c>
      <c r="I203" s="274"/>
      <c r="J203"/>
      <c r="K203"/>
      <c r="L203"/>
      <c r="M203"/>
      <c r="N203" s="180"/>
      <c r="O203" s="181"/>
      <c r="P203" s="182"/>
    </row>
    <row r="204" spans="1:16" ht="15.75">
      <c r="A204" s="189">
        <f t="shared" ref="A204:A267" si="7">+A203+1</f>
        <v>195</v>
      </c>
      <c r="B204" s="190" t="s">
        <v>411</v>
      </c>
      <c r="C204" s="191" t="s">
        <v>435</v>
      </c>
      <c r="D204" s="190" t="s">
        <v>323</v>
      </c>
      <c r="E204" s="192">
        <v>2198</v>
      </c>
      <c r="F204" s="193">
        <v>3.59</v>
      </c>
      <c r="G204" s="194">
        <f t="shared" si="6"/>
        <v>5.558151219814695E-4</v>
      </c>
      <c r="I204" s="274"/>
      <c r="J204"/>
      <c r="K204"/>
      <c r="L204"/>
      <c r="M204"/>
      <c r="N204" s="180"/>
      <c r="O204" s="181"/>
      <c r="P204" s="182"/>
    </row>
    <row r="205" spans="1:16" ht="15.75">
      <c r="A205" s="189">
        <f t="shared" si="7"/>
        <v>196</v>
      </c>
      <c r="B205" s="190" t="s">
        <v>15</v>
      </c>
      <c r="C205" s="191" t="s">
        <v>1</v>
      </c>
      <c r="D205" s="190" t="s">
        <v>319</v>
      </c>
      <c r="E205" s="192">
        <v>5980</v>
      </c>
      <c r="F205" s="193">
        <v>3.59</v>
      </c>
      <c r="G205" s="194">
        <f t="shared" si="6"/>
        <v>5.558151219814695E-4</v>
      </c>
      <c r="I205" s="274"/>
      <c r="J205"/>
      <c r="K205"/>
      <c r="L205"/>
      <c r="M205"/>
      <c r="N205" s="180"/>
      <c r="O205" s="181"/>
      <c r="P205" s="182"/>
    </row>
    <row r="206" spans="1:16" ht="15.75">
      <c r="A206" s="189">
        <f t="shared" si="7"/>
        <v>197</v>
      </c>
      <c r="B206" s="190" t="s">
        <v>246</v>
      </c>
      <c r="C206" s="191" t="s">
        <v>373</v>
      </c>
      <c r="D206" s="190" t="s">
        <v>323</v>
      </c>
      <c r="E206" s="192">
        <v>3118</v>
      </c>
      <c r="F206" s="193">
        <v>3.54</v>
      </c>
      <c r="G206" s="194">
        <f t="shared" si="6"/>
        <v>5.4807396429370537E-4</v>
      </c>
      <c r="I206" s="274"/>
      <c r="J206"/>
      <c r="K206"/>
      <c r="L206"/>
      <c r="M206"/>
      <c r="N206" s="180"/>
      <c r="O206" s="181"/>
      <c r="P206" s="182"/>
    </row>
    <row r="207" spans="1:16" ht="15.75">
      <c r="A207" s="189">
        <f t="shared" si="7"/>
        <v>198</v>
      </c>
      <c r="B207" s="190" t="s">
        <v>652</v>
      </c>
      <c r="C207" s="191" t="s">
        <v>1021</v>
      </c>
      <c r="D207" s="190" t="s">
        <v>307</v>
      </c>
      <c r="E207" s="192">
        <v>2372</v>
      </c>
      <c r="F207" s="193">
        <v>3.53</v>
      </c>
      <c r="G207" s="194">
        <f t="shared" si="6"/>
        <v>5.4652573275615248E-4</v>
      </c>
      <c r="I207" s="274"/>
      <c r="J207"/>
      <c r="K207"/>
      <c r="L207"/>
      <c r="M207"/>
      <c r="N207" s="180"/>
      <c r="O207" s="181"/>
      <c r="P207" s="182"/>
    </row>
    <row r="208" spans="1:16" ht="15.75">
      <c r="A208" s="189">
        <f t="shared" si="7"/>
        <v>199</v>
      </c>
      <c r="B208" s="190" t="s">
        <v>653</v>
      </c>
      <c r="C208" s="191" t="s">
        <v>1022</v>
      </c>
      <c r="D208" s="190" t="s">
        <v>321</v>
      </c>
      <c r="E208" s="192">
        <v>188</v>
      </c>
      <c r="F208" s="193">
        <v>3.47</v>
      </c>
      <c r="G208" s="194">
        <f t="shared" si="6"/>
        <v>5.3723634353083547E-4</v>
      </c>
      <c r="I208" s="274"/>
      <c r="J208"/>
      <c r="K208"/>
      <c r="L208"/>
      <c r="M208"/>
      <c r="N208" s="180"/>
      <c r="O208" s="181"/>
      <c r="P208" s="182"/>
    </row>
    <row r="209" spans="1:16" ht="15.75">
      <c r="A209" s="189">
        <f t="shared" si="7"/>
        <v>200</v>
      </c>
      <c r="B209" s="190" t="s">
        <v>381</v>
      </c>
      <c r="C209" s="191" t="s">
        <v>431</v>
      </c>
      <c r="D209" s="190" t="s">
        <v>318</v>
      </c>
      <c r="E209" s="192">
        <v>2077</v>
      </c>
      <c r="F209" s="193">
        <v>3.47</v>
      </c>
      <c r="G209" s="194">
        <f t="shared" si="6"/>
        <v>5.3723634353083547E-4</v>
      </c>
      <c r="I209" s="274"/>
      <c r="J209"/>
      <c r="K209"/>
      <c r="L209"/>
      <c r="M209"/>
      <c r="N209" s="180"/>
      <c r="O209" s="181"/>
      <c r="P209" s="182"/>
    </row>
    <row r="210" spans="1:16" ht="15.75">
      <c r="A210" s="189">
        <f t="shared" si="7"/>
        <v>201</v>
      </c>
      <c r="B210" s="190" t="s">
        <v>179</v>
      </c>
      <c r="C210" s="191" t="s">
        <v>527</v>
      </c>
      <c r="D210" s="190" t="s">
        <v>309</v>
      </c>
      <c r="E210" s="192">
        <v>5306</v>
      </c>
      <c r="F210" s="193">
        <v>3.45</v>
      </c>
      <c r="G210" s="194">
        <f t="shared" si="6"/>
        <v>5.341398804557298E-4</v>
      </c>
      <c r="I210" s="274"/>
      <c r="J210"/>
      <c r="K210"/>
      <c r="L210"/>
      <c r="M210"/>
      <c r="N210" s="180"/>
      <c r="O210" s="181"/>
      <c r="P210" s="182"/>
    </row>
    <row r="211" spans="1:16" ht="15.75">
      <c r="A211" s="189">
        <f t="shared" si="7"/>
        <v>202</v>
      </c>
      <c r="B211" s="190" t="s">
        <v>654</v>
      </c>
      <c r="C211" s="191" t="s">
        <v>1023</v>
      </c>
      <c r="D211" s="190" t="s">
        <v>357</v>
      </c>
      <c r="E211" s="192">
        <v>6922</v>
      </c>
      <c r="F211" s="193">
        <v>3.44</v>
      </c>
      <c r="G211" s="194">
        <f t="shared" si="6"/>
        <v>5.3259164891817691E-4</v>
      </c>
      <c r="I211" s="274"/>
      <c r="J211"/>
      <c r="K211"/>
      <c r="L211"/>
      <c r="M211"/>
      <c r="N211" s="180"/>
      <c r="O211" s="181"/>
      <c r="P211" s="182"/>
    </row>
    <row r="212" spans="1:16" ht="15.75">
      <c r="A212" s="189">
        <f t="shared" si="7"/>
        <v>203</v>
      </c>
      <c r="B212" s="190" t="s">
        <v>395</v>
      </c>
      <c r="C212" s="191" t="s">
        <v>441</v>
      </c>
      <c r="D212" s="190" t="s">
        <v>310</v>
      </c>
      <c r="E212" s="192">
        <v>1857</v>
      </c>
      <c r="F212" s="193">
        <v>3.41</v>
      </c>
      <c r="G212" s="194">
        <f t="shared" si="6"/>
        <v>5.2794695430551845E-4</v>
      </c>
      <c r="I212" s="274"/>
      <c r="J212"/>
      <c r="K212"/>
      <c r="L212"/>
      <c r="M212"/>
      <c r="N212" s="180"/>
      <c r="O212" s="181"/>
      <c r="P212" s="182"/>
    </row>
    <row r="213" spans="1:16" ht="15.75">
      <c r="A213" s="189">
        <f t="shared" si="7"/>
        <v>204</v>
      </c>
      <c r="B213" s="190" t="s">
        <v>655</v>
      </c>
      <c r="C213" s="191" t="s">
        <v>1024</v>
      </c>
      <c r="D213" s="190" t="s">
        <v>310</v>
      </c>
      <c r="E213" s="192">
        <v>11045</v>
      </c>
      <c r="F213" s="193">
        <v>3.41</v>
      </c>
      <c r="G213" s="194">
        <f t="shared" si="6"/>
        <v>5.2794695430551845E-4</v>
      </c>
      <c r="I213" s="274"/>
      <c r="J213"/>
      <c r="K213"/>
      <c r="L213"/>
      <c r="M213"/>
      <c r="N213" s="180"/>
      <c r="O213" s="181"/>
      <c r="P213" s="182"/>
    </row>
    <row r="214" spans="1:16" ht="15.75">
      <c r="A214" s="189">
        <f t="shared" si="7"/>
        <v>205</v>
      </c>
      <c r="B214" s="190" t="s">
        <v>387</v>
      </c>
      <c r="C214" s="191" t="s">
        <v>439</v>
      </c>
      <c r="D214" s="190" t="s">
        <v>323</v>
      </c>
      <c r="E214" s="192">
        <v>1240</v>
      </c>
      <c r="F214" s="193">
        <v>3.41</v>
      </c>
      <c r="G214" s="194">
        <f t="shared" si="6"/>
        <v>5.2794695430551845E-4</v>
      </c>
      <c r="I214" s="274"/>
      <c r="J214"/>
      <c r="K214"/>
      <c r="L214"/>
      <c r="M214"/>
      <c r="N214" s="180"/>
      <c r="O214" s="181"/>
      <c r="P214" s="182"/>
    </row>
    <row r="215" spans="1:16" ht="15.75">
      <c r="A215" s="189">
        <f t="shared" si="7"/>
        <v>206</v>
      </c>
      <c r="B215" s="190" t="s">
        <v>400</v>
      </c>
      <c r="C215" s="191" t="s">
        <v>401</v>
      </c>
      <c r="D215" s="190" t="s">
        <v>355</v>
      </c>
      <c r="E215" s="192">
        <v>615</v>
      </c>
      <c r="F215" s="193">
        <v>3.39</v>
      </c>
      <c r="G215" s="194">
        <f t="shared" si="6"/>
        <v>5.2485049123041278E-4</v>
      </c>
      <c r="I215" s="274"/>
      <c r="J215"/>
      <c r="K215"/>
      <c r="L215"/>
      <c r="M215"/>
      <c r="N215" s="180"/>
      <c r="O215" s="181"/>
      <c r="P215" s="182"/>
    </row>
    <row r="216" spans="1:16" ht="15.75">
      <c r="A216" s="189">
        <f t="shared" si="7"/>
        <v>207</v>
      </c>
      <c r="B216" s="190" t="s">
        <v>403</v>
      </c>
      <c r="C216" s="191" t="s">
        <v>404</v>
      </c>
      <c r="D216" s="190" t="s">
        <v>323</v>
      </c>
      <c r="E216" s="192">
        <v>971</v>
      </c>
      <c r="F216" s="193">
        <v>3.38</v>
      </c>
      <c r="G216" s="194">
        <f t="shared" si="6"/>
        <v>5.2330225969285989E-4</v>
      </c>
      <c r="I216" s="274"/>
      <c r="J216"/>
      <c r="K216"/>
      <c r="L216"/>
      <c r="M216"/>
      <c r="N216" s="180"/>
      <c r="O216" s="181"/>
      <c r="P216" s="182"/>
    </row>
    <row r="217" spans="1:16" ht="15.75">
      <c r="A217" s="189">
        <f t="shared" si="7"/>
        <v>208</v>
      </c>
      <c r="B217" s="190" t="s">
        <v>656</v>
      </c>
      <c r="C217" s="191" t="s">
        <v>1025</v>
      </c>
      <c r="D217" s="190" t="s">
        <v>1010</v>
      </c>
      <c r="E217" s="192">
        <v>5720</v>
      </c>
      <c r="F217" s="193">
        <v>3.35</v>
      </c>
      <c r="G217" s="194">
        <f t="shared" si="6"/>
        <v>5.1865756508020144E-4</v>
      </c>
      <c r="I217" s="274"/>
      <c r="J217"/>
      <c r="K217"/>
      <c r="L217"/>
      <c r="M217"/>
      <c r="N217" s="180"/>
      <c r="O217" s="181"/>
      <c r="P217" s="182"/>
    </row>
    <row r="218" spans="1:16" ht="15.75">
      <c r="A218" s="189">
        <f t="shared" si="7"/>
        <v>209</v>
      </c>
      <c r="B218" s="190" t="s">
        <v>657</v>
      </c>
      <c r="C218" s="191" t="s">
        <v>1026</v>
      </c>
      <c r="D218" s="190" t="s">
        <v>317</v>
      </c>
      <c r="E218" s="192">
        <v>1915</v>
      </c>
      <c r="F218" s="193">
        <v>3.28</v>
      </c>
      <c r="G218" s="194">
        <f t="shared" si="6"/>
        <v>5.0781994431733154E-4</v>
      </c>
      <c r="I218" s="274"/>
      <c r="J218"/>
      <c r="K218"/>
      <c r="L218"/>
      <c r="M218"/>
      <c r="N218" s="180"/>
      <c r="O218" s="181"/>
      <c r="P218" s="182"/>
    </row>
    <row r="219" spans="1:16" ht="15.75">
      <c r="A219" s="189">
        <f t="shared" si="7"/>
        <v>210</v>
      </c>
      <c r="B219" s="190" t="s">
        <v>658</v>
      </c>
      <c r="C219" s="191" t="s">
        <v>1027</v>
      </c>
      <c r="D219" s="190" t="s">
        <v>323</v>
      </c>
      <c r="E219" s="192">
        <v>5925</v>
      </c>
      <c r="F219" s="193">
        <v>3.23</v>
      </c>
      <c r="G219" s="194">
        <f t="shared" si="6"/>
        <v>5.000787866295673E-4</v>
      </c>
      <c r="I219" s="274"/>
      <c r="J219"/>
      <c r="K219"/>
      <c r="L219"/>
      <c r="M219"/>
      <c r="N219" s="180"/>
      <c r="O219" s="181"/>
      <c r="P219" s="182"/>
    </row>
    <row r="220" spans="1:16" ht="15.75">
      <c r="A220" s="189">
        <f t="shared" si="7"/>
        <v>211</v>
      </c>
      <c r="B220" s="190" t="s">
        <v>659</v>
      </c>
      <c r="C220" s="191" t="s">
        <v>1028</v>
      </c>
      <c r="D220" s="190" t="s">
        <v>355</v>
      </c>
      <c r="E220" s="192">
        <v>2722</v>
      </c>
      <c r="F220" s="193">
        <v>3.22</v>
      </c>
      <c r="G220" s="194">
        <f t="shared" si="6"/>
        <v>4.9853055509201452E-4</v>
      </c>
      <c r="I220" s="274"/>
      <c r="J220"/>
      <c r="K220"/>
      <c r="L220"/>
      <c r="M220"/>
      <c r="N220" s="180"/>
      <c r="O220" s="181"/>
      <c r="P220" s="182"/>
    </row>
    <row r="221" spans="1:16" ht="15.75">
      <c r="A221" s="189">
        <f t="shared" si="7"/>
        <v>212</v>
      </c>
      <c r="B221" s="190" t="s">
        <v>660</v>
      </c>
      <c r="C221" s="191" t="s">
        <v>1029</v>
      </c>
      <c r="D221" s="190" t="s">
        <v>309</v>
      </c>
      <c r="E221" s="192">
        <v>3517</v>
      </c>
      <c r="F221" s="193">
        <v>3.15</v>
      </c>
      <c r="G221" s="194">
        <f t="shared" si="6"/>
        <v>4.8769293432914462E-4</v>
      </c>
      <c r="I221" s="274"/>
      <c r="J221"/>
      <c r="K221"/>
      <c r="L221"/>
      <c r="M221"/>
      <c r="N221" s="180"/>
      <c r="O221" s="181"/>
      <c r="P221" s="182"/>
    </row>
    <row r="222" spans="1:16" ht="15.75">
      <c r="A222" s="189">
        <f t="shared" si="7"/>
        <v>213</v>
      </c>
      <c r="B222" s="190" t="s">
        <v>661</v>
      </c>
      <c r="C222" s="191" t="s">
        <v>1030</v>
      </c>
      <c r="D222" s="190" t="s">
        <v>316</v>
      </c>
      <c r="E222" s="192">
        <v>3748</v>
      </c>
      <c r="F222" s="193">
        <v>3.08</v>
      </c>
      <c r="G222" s="194">
        <f t="shared" si="6"/>
        <v>4.7685531356627471E-4</v>
      </c>
      <c r="I222" s="274"/>
      <c r="J222"/>
      <c r="K222"/>
      <c r="L222"/>
      <c r="M222"/>
      <c r="N222" s="180"/>
      <c r="O222" s="181"/>
      <c r="P222" s="182"/>
    </row>
    <row r="223" spans="1:16" ht="15.75">
      <c r="A223" s="189">
        <f t="shared" si="7"/>
        <v>214</v>
      </c>
      <c r="B223" s="190" t="s">
        <v>662</v>
      </c>
      <c r="C223" s="191" t="s">
        <v>1031</v>
      </c>
      <c r="D223" s="190" t="s">
        <v>310</v>
      </c>
      <c r="E223" s="192">
        <v>5064</v>
      </c>
      <c r="F223" s="193">
        <v>3.07</v>
      </c>
      <c r="G223" s="194">
        <f t="shared" si="6"/>
        <v>4.7530708202872188E-4</v>
      </c>
      <c r="I223" s="274"/>
      <c r="J223"/>
      <c r="K223"/>
      <c r="L223"/>
      <c r="M223"/>
      <c r="N223" s="180"/>
      <c r="O223" s="181"/>
      <c r="P223" s="182"/>
    </row>
    <row r="224" spans="1:16" ht="15.75">
      <c r="A224" s="189">
        <f t="shared" si="7"/>
        <v>215</v>
      </c>
      <c r="B224" s="190" t="s">
        <v>663</v>
      </c>
      <c r="C224" s="191" t="s">
        <v>1032</v>
      </c>
      <c r="D224" s="190" t="s">
        <v>323</v>
      </c>
      <c r="E224" s="192">
        <v>6594</v>
      </c>
      <c r="F224" s="193">
        <v>3.05</v>
      </c>
      <c r="G224" s="194">
        <f t="shared" si="6"/>
        <v>4.7221061895361615E-4</v>
      </c>
      <c r="I224" s="274"/>
      <c r="J224"/>
      <c r="K224"/>
      <c r="L224"/>
      <c r="M224"/>
      <c r="N224" s="180"/>
      <c r="O224" s="181"/>
      <c r="P224" s="182"/>
    </row>
    <row r="225" spans="1:16" ht="15.75">
      <c r="A225" s="189">
        <f t="shared" si="7"/>
        <v>216</v>
      </c>
      <c r="B225" s="190" t="s">
        <v>664</v>
      </c>
      <c r="C225" s="191" t="s">
        <v>1033</v>
      </c>
      <c r="D225" s="190" t="s">
        <v>321</v>
      </c>
      <c r="E225" s="192">
        <v>22036</v>
      </c>
      <c r="F225" s="193">
        <v>3</v>
      </c>
      <c r="G225" s="194">
        <f t="shared" si="6"/>
        <v>4.6446946126585203E-4</v>
      </c>
      <c r="I225" s="274"/>
      <c r="J225"/>
      <c r="K225"/>
      <c r="L225"/>
      <c r="M225"/>
      <c r="N225" s="180"/>
      <c r="O225" s="181"/>
      <c r="P225" s="182"/>
    </row>
    <row r="226" spans="1:16" ht="15.75">
      <c r="A226" s="189">
        <f t="shared" si="7"/>
        <v>217</v>
      </c>
      <c r="B226" s="190" t="s">
        <v>37</v>
      </c>
      <c r="C226" s="191" t="s">
        <v>3</v>
      </c>
      <c r="D226" s="190" t="s">
        <v>354</v>
      </c>
      <c r="E226" s="192">
        <v>1108</v>
      </c>
      <c r="F226" s="193">
        <v>2.99</v>
      </c>
      <c r="G226" s="194">
        <f t="shared" si="6"/>
        <v>4.6292122972829919E-4</v>
      </c>
      <c r="I226" s="274"/>
      <c r="J226"/>
      <c r="K226"/>
      <c r="L226"/>
      <c r="M226"/>
      <c r="N226" s="180"/>
      <c r="O226" s="181"/>
      <c r="P226" s="182"/>
    </row>
    <row r="227" spans="1:16" ht="15.75">
      <c r="A227" s="189">
        <f t="shared" si="7"/>
        <v>218</v>
      </c>
      <c r="B227" s="190" t="s">
        <v>665</v>
      </c>
      <c r="C227" s="191" t="s">
        <v>1034</v>
      </c>
      <c r="D227" s="190" t="s">
        <v>311</v>
      </c>
      <c r="E227" s="192">
        <v>1755</v>
      </c>
      <c r="F227" s="193">
        <v>2.99</v>
      </c>
      <c r="G227" s="194">
        <f t="shared" si="6"/>
        <v>4.6292122972829919E-4</v>
      </c>
      <c r="I227" s="274"/>
      <c r="J227"/>
      <c r="K227"/>
      <c r="L227"/>
      <c r="M227"/>
      <c r="N227" s="180"/>
      <c r="O227" s="181"/>
      <c r="P227" s="182"/>
    </row>
    <row r="228" spans="1:16" ht="15.75">
      <c r="A228" s="189">
        <f t="shared" si="7"/>
        <v>219</v>
      </c>
      <c r="B228" s="190" t="s">
        <v>666</v>
      </c>
      <c r="C228" s="191" t="s">
        <v>1035</v>
      </c>
      <c r="D228" s="190" t="s">
        <v>355</v>
      </c>
      <c r="E228" s="192">
        <v>203</v>
      </c>
      <c r="F228" s="193">
        <v>2.98</v>
      </c>
      <c r="G228" s="194">
        <f t="shared" si="6"/>
        <v>4.613729981907463E-4</v>
      </c>
      <c r="I228" s="274"/>
      <c r="J228"/>
      <c r="K228"/>
      <c r="L228"/>
      <c r="M228"/>
      <c r="N228" s="180"/>
      <c r="O228" s="181"/>
      <c r="P228" s="182"/>
    </row>
    <row r="229" spans="1:16" ht="15.75">
      <c r="A229" s="189">
        <f t="shared" si="7"/>
        <v>220</v>
      </c>
      <c r="B229" s="190" t="s">
        <v>667</v>
      </c>
      <c r="C229" s="191" t="s">
        <v>1036</v>
      </c>
      <c r="D229" s="190" t="s">
        <v>353</v>
      </c>
      <c r="E229" s="192">
        <v>3201</v>
      </c>
      <c r="F229" s="193">
        <v>2.98</v>
      </c>
      <c r="G229" s="194">
        <f t="shared" si="6"/>
        <v>4.613729981907463E-4</v>
      </c>
      <c r="I229" s="274"/>
      <c r="J229"/>
      <c r="K229"/>
      <c r="L229"/>
      <c r="M229"/>
      <c r="N229" s="180"/>
      <c r="O229" s="181"/>
      <c r="P229" s="182"/>
    </row>
    <row r="230" spans="1:16" ht="15.75">
      <c r="A230" s="189">
        <f t="shared" si="7"/>
        <v>221</v>
      </c>
      <c r="B230" s="190" t="s">
        <v>668</v>
      </c>
      <c r="C230" s="191" t="s">
        <v>1037</v>
      </c>
      <c r="D230" s="190" t="s">
        <v>311</v>
      </c>
      <c r="E230" s="192">
        <v>3075</v>
      </c>
      <c r="F230" s="193">
        <v>2.97</v>
      </c>
      <c r="G230" s="194">
        <f t="shared" si="6"/>
        <v>4.5982476665319352E-4</v>
      </c>
      <c r="I230" s="274"/>
      <c r="J230"/>
      <c r="K230"/>
      <c r="L230"/>
      <c r="M230"/>
      <c r="N230" s="180"/>
      <c r="O230" s="181"/>
      <c r="P230" s="182"/>
    </row>
    <row r="231" spans="1:16" ht="15.75">
      <c r="A231" s="189">
        <f t="shared" si="7"/>
        <v>222</v>
      </c>
      <c r="B231" s="190" t="s">
        <v>669</v>
      </c>
      <c r="C231" s="191" t="s">
        <v>1038</v>
      </c>
      <c r="D231" s="190" t="s">
        <v>307</v>
      </c>
      <c r="E231" s="192">
        <v>200</v>
      </c>
      <c r="F231" s="193">
        <v>2.95</v>
      </c>
      <c r="G231" s="194">
        <f t="shared" si="6"/>
        <v>4.5672830357808785E-4</v>
      </c>
      <c r="I231" s="274"/>
      <c r="J231"/>
      <c r="K231"/>
      <c r="L231"/>
      <c r="M231"/>
      <c r="N231" s="180"/>
      <c r="O231" s="181"/>
      <c r="P231" s="182"/>
    </row>
    <row r="232" spans="1:16" ht="15.75">
      <c r="A232" s="189">
        <f t="shared" si="7"/>
        <v>223</v>
      </c>
      <c r="B232" s="190" t="s">
        <v>670</v>
      </c>
      <c r="C232" s="191" t="s">
        <v>1039</v>
      </c>
      <c r="D232" s="190" t="s">
        <v>310</v>
      </c>
      <c r="E232" s="192">
        <v>762</v>
      </c>
      <c r="F232" s="193">
        <v>2.95</v>
      </c>
      <c r="G232" s="194">
        <f t="shared" si="6"/>
        <v>4.5672830357808785E-4</v>
      </c>
      <c r="I232" s="274"/>
      <c r="J232"/>
      <c r="K232"/>
      <c r="L232"/>
      <c r="M232"/>
      <c r="N232" s="180"/>
      <c r="O232" s="181"/>
      <c r="P232" s="182"/>
    </row>
    <row r="233" spans="1:16" ht="15.75">
      <c r="A233" s="189">
        <f t="shared" si="7"/>
        <v>224</v>
      </c>
      <c r="B233" s="190" t="s">
        <v>399</v>
      </c>
      <c r="C233" s="191" t="s">
        <v>434</v>
      </c>
      <c r="D233" s="190" t="s">
        <v>311</v>
      </c>
      <c r="E233" s="192">
        <v>1043</v>
      </c>
      <c r="F233" s="193">
        <v>2.95</v>
      </c>
      <c r="G233" s="194">
        <f t="shared" si="6"/>
        <v>4.5672830357808785E-4</v>
      </c>
      <c r="I233" s="274"/>
      <c r="J233"/>
      <c r="K233"/>
      <c r="L233"/>
      <c r="M233"/>
      <c r="N233" s="180"/>
      <c r="O233" s="181"/>
      <c r="P233" s="182"/>
    </row>
    <row r="234" spans="1:16" ht="15.75">
      <c r="A234" s="189">
        <f t="shared" si="7"/>
        <v>225</v>
      </c>
      <c r="B234" s="190" t="s">
        <v>249</v>
      </c>
      <c r="C234" s="191" t="s">
        <v>374</v>
      </c>
      <c r="D234" s="190" t="s">
        <v>312</v>
      </c>
      <c r="E234" s="192">
        <v>5244</v>
      </c>
      <c r="F234" s="193">
        <v>2.92</v>
      </c>
      <c r="G234" s="194">
        <f t="shared" si="6"/>
        <v>4.5208360896542929E-4</v>
      </c>
      <c r="I234" s="274"/>
      <c r="J234"/>
      <c r="K234"/>
      <c r="L234"/>
      <c r="M234"/>
      <c r="N234" s="180"/>
      <c r="O234" s="181"/>
      <c r="P234" s="182"/>
    </row>
    <row r="235" spans="1:16" ht="15.75">
      <c r="A235" s="189">
        <f t="shared" si="7"/>
        <v>226</v>
      </c>
      <c r="B235" s="190" t="s">
        <v>671</v>
      </c>
      <c r="C235" s="191" t="s">
        <v>1040</v>
      </c>
      <c r="D235" s="190" t="s">
        <v>321</v>
      </c>
      <c r="E235" s="192">
        <v>909</v>
      </c>
      <c r="F235" s="193">
        <v>2.89</v>
      </c>
      <c r="G235" s="194">
        <f t="shared" si="6"/>
        <v>4.4743891435277078E-4</v>
      </c>
      <c r="I235" s="274"/>
      <c r="J235"/>
      <c r="K235"/>
      <c r="L235"/>
      <c r="M235"/>
      <c r="N235" s="180"/>
      <c r="O235" s="181"/>
      <c r="P235" s="182"/>
    </row>
    <row r="236" spans="1:16" ht="15.75">
      <c r="A236" s="189">
        <f t="shared" si="7"/>
        <v>227</v>
      </c>
      <c r="B236" s="190" t="s">
        <v>672</v>
      </c>
      <c r="C236" s="191" t="s">
        <v>1041</v>
      </c>
      <c r="D236" s="190" t="s">
        <v>311</v>
      </c>
      <c r="E236" s="192">
        <v>529</v>
      </c>
      <c r="F236" s="193">
        <v>2.88</v>
      </c>
      <c r="G236" s="194">
        <f t="shared" si="6"/>
        <v>4.4589068281521789E-4</v>
      </c>
      <c r="I236" s="274"/>
      <c r="J236"/>
      <c r="K236"/>
      <c r="L236"/>
      <c r="M236"/>
      <c r="N236" s="180"/>
      <c r="O236" s="181"/>
      <c r="P236" s="182"/>
    </row>
    <row r="237" spans="1:16" ht="15.75">
      <c r="A237" s="189">
        <f t="shared" si="7"/>
        <v>228</v>
      </c>
      <c r="B237" s="190" t="s">
        <v>673</v>
      </c>
      <c r="C237" s="191" t="s">
        <v>1042</v>
      </c>
      <c r="D237" s="190" t="s">
        <v>939</v>
      </c>
      <c r="E237" s="192">
        <v>3663</v>
      </c>
      <c r="F237" s="193">
        <v>2.83</v>
      </c>
      <c r="G237" s="194">
        <f t="shared" si="6"/>
        <v>4.3814952512745371E-4</v>
      </c>
      <c r="I237" s="274"/>
      <c r="J237"/>
      <c r="K237"/>
      <c r="L237"/>
      <c r="M237"/>
      <c r="N237" s="180"/>
      <c r="O237" s="181"/>
      <c r="P237" s="182"/>
    </row>
    <row r="238" spans="1:16" ht="15.75">
      <c r="A238" s="189">
        <f t="shared" si="7"/>
        <v>229</v>
      </c>
      <c r="B238" s="190" t="s">
        <v>674</v>
      </c>
      <c r="C238" s="191" t="s">
        <v>1043</v>
      </c>
      <c r="D238" s="190" t="s">
        <v>359</v>
      </c>
      <c r="E238" s="192">
        <v>2438</v>
      </c>
      <c r="F238" s="193">
        <v>2.81</v>
      </c>
      <c r="G238" s="194">
        <f t="shared" si="6"/>
        <v>4.3505306205234804E-4</v>
      </c>
      <c r="I238" s="274"/>
      <c r="J238"/>
      <c r="K238"/>
      <c r="L238"/>
      <c r="M238"/>
      <c r="N238" s="180"/>
      <c r="O238" s="181"/>
      <c r="P238" s="182"/>
    </row>
    <row r="239" spans="1:16" ht="15.75">
      <c r="A239" s="189">
        <f t="shared" si="7"/>
        <v>230</v>
      </c>
      <c r="B239" s="190" t="s">
        <v>675</v>
      </c>
      <c r="C239" s="191" t="s">
        <v>1044</v>
      </c>
      <c r="D239" s="190" t="s">
        <v>353</v>
      </c>
      <c r="E239" s="192">
        <v>1481</v>
      </c>
      <c r="F239" s="193">
        <v>2.81</v>
      </c>
      <c r="G239" s="194">
        <f t="shared" si="6"/>
        <v>4.3505306205234804E-4</v>
      </c>
      <c r="I239" s="274"/>
      <c r="J239"/>
      <c r="K239"/>
      <c r="L239"/>
      <c r="M239"/>
      <c r="N239" s="180"/>
      <c r="O239" s="181"/>
      <c r="P239" s="182"/>
    </row>
    <row r="240" spans="1:16" ht="15.75">
      <c r="A240" s="189">
        <f t="shared" si="7"/>
        <v>231</v>
      </c>
      <c r="B240" s="190" t="s">
        <v>676</v>
      </c>
      <c r="C240" s="191" t="s">
        <v>1045</v>
      </c>
      <c r="D240" s="190" t="s">
        <v>309</v>
      </c>
      <c r="E240" s="192">
        <v>5025</v>
      </c>
      <c r="F240" s="193">
        <v>2.8</v>
      </c>
      <c r="G240" s="194">
        <f t="shared" si="6"/>
        <v>4.335048305147952E-4</v>
      </c>
      <c r="I240" s="274"/>
      <c r="J240"/>
      <c r="K240"/>
      <c r="L240"/>
      <c r="M240"/>
      <c r="N240" s="180"/>
      <c r="O240" s="181"/>
      <c r="P240" s="182"/>
    </row>
    <row r="241" spans="1:16" ht="15.75">
      <c r="A241" s="189">
        <f t="shared" si="7"/>
        <v>232</v>
      </c>
      <c r="B241" s="190" t="s">
        <v>382</v>
      </c>
      <c r="C241" s="191" t="s">
        <v>383</v>
      </c>
      <c r="D241" s="190" t="s">
        <v>307</v>
      </c>
      <c r="E241" s="192">
        <v>274</v>
      </c>
      <c r="F241" s="193">
        <v>2.8</v>
      </c>
      <c r="G241" s="194">
        <f t="shared" si="6"/>
        <v>4.335048305147952E-4</v>
      </c>
      <c r="I241" s="274"/>
      <c r="J241"/>
      <c r="K241"/>
      <c r="L241"/>
      <c r="M241"/>
      <c r="N241" s="180"/>
      <c r="O241" s="181"/>
      <c r="P241" s="182"/>
    </row>
    <row r="242" spans="1:16" ht="15.75">
      <c r="A242" s="189">
        <f t="shared" si="7"/>
        <v>233</v>
      </c>
      <c r="B242" s="190" t="s">
        <v>388</v>
      </c>
      <c r="C242" s="191" t="s">
        <v>444</v>
      </c>
      <c r="D242" s="190" t="s">
        <v>357</v>
      </c>
      <c r="E242" s="192">
        <v>116</v>
      </c>
      <c r="F242" s="193">
        <v>2.74</v>
      </c>
      <c r="G242" s="194">
        <f t="shared" si="6"/>
        <v>4.2421544128947819E-4</v>
      </c>
      <c r="I242" s="274"/>
      <c r="J242"/>
      <c r="K242"/>
      <c r="L242"/>
      <c r="M242"/>
      <c r="N242" s="180"/>
      <c r="O242" s="181"/>
      <c r="P242" s="182"/>
    </row>
    <row r="243" spans="1:16" ht="15.75">
      <c r="A243" s="189">
        <f t="shared" si="7"/>
        <v>234</v>
      </c>
      <c r="B243" s="190" t="s">
        <v>677</v>
      </c>
      <c r="C243" s="191" t="s">
        <v>1046</v>
      </c>
      <c r="D243" s="190" t="s">
        <v>322</v>
      </c>
      <c r="E243" s="192">
        <v>1124</v>
      </c>
      <c r="F243" s="193">
        <v>2.7</v>
      </c>
      <c r="G243" s="194">
        <f t="shared" si="6"/>
        <v>4.1802251513926685E-4</v>
      </c>
      <c r="I243" s="274"/>
      <c r="J243"/>
      <c r="K243"/>
      <c r="L243"/>
      <c r="M243"/>
      <c r="N243" s="180"/>
      <c r="O243" s="181"/>
      <c r="P243" s="182"/>
    </row>
    <row r="244" spans="1:16" ht="15.75">
      <c r="A244" s="189">
        <f t="shared" si="7"/>
        <v>235</v>
      </c>
      <c r="B244" s="190" t="s">
        <v>678</v>
      </c>
      <c r="C244" s="191" t="s">
        <v>1047</v>
      </c>
      <c r="D244" s="190" t="s">
        <v>308</v>
      </c>
      <c r="E244" s="192">
        <v>3445</v>
      </c>
      <c r="F244" s="193">
        <v>2.69</v>
      </c>
      <c r="G244" s="194">
        <f t="shared" si="6"/>
        <v>4.1647428360171396E-4</v>
      </c>
      <c r="I244" s="274"/>
      <c r="J244"/>
      <c r="K244"/>
      <c r="L244"/>
      <c r="M244"/>
      <c r="N244" s="180"/>
      <c r="O244" s="181"/>
      <c r="P244" s="182"/>
    </row>
    <row r="245" spans="1:16" ht="15.75">
      <c r="A245" s="189">
        <f t="shared" si="7"/>
        <v>236</v>
      </c>
      <c r="B245" s="190" t="s">
        <v>679</v>
      </c>
      <c r="C245" s="191" t="s">
        <v>1048</v>
      </c>
      <c r="D245" s="190" t="s">
        <v>939</v>
      </c>
      <c r="E245" s="192">
        <v>926</v>
      </c>
      <c r="F245" s="193">
        <v>2.65</v>
      </c>
      <c r="G245" s="194">
        <f t="shared" si="6"/>
        <v>4.1028135745150261E-4</v>
      </c>
      <c r="I245" s="274"/>
      <c r="J245"/>
      <c r="K245"/>
      <c r="L245"/>
      <c r="M245"/>
      <c r="N245" s="180"/>
      <c r="O245" s="181"/>
      <c r="P245" s="182"/>
    </row>
    <row r="246" spans="1:16" ht="15.75">
      <c r="A246" s="189">
        <f t="shared" si="7"/>
        <v>237</v>
      </c>
      <c r="B246" s="190" t="s">
        <v>680</v>
      </c>
      <c r="C246" s="191" t="s">
        <v>1049</v>
      </c>
      <c r="D246" s="190" t="s">
        <v>309</v>
      </c>
      <c r="E246" s="192">
        <v>5599</v>
      </c>
      <c r="F246" s="193">
        <v>2.63</v>
      </c>
      <c r="G246" s="194">
        <f t="shared" si="6"/>
        <v>4.0718489437639689E-4</v>
      </c>
      <c r="I246" s="274"/>
      <c r="J246"/>
      <c r="K246"/>
      <c r="L246"/>
      <c r="M246"/>
      <c r="N246" s="180"/>
      <c r="O246" s="181"/>
      <c r="P246" s="182"/>
    </row>
    <row r="247" spans="1:16" ht="15.75">
      <c r="A247" s="189">
        <f t="shared" si="7"/>
        <v>238</v>
      </c>
      <c r="B247" s="190" t="s">
        <v>681</v>
      </c>
      <c r="C247" s="191" t="s">
        <v>1050</v>
      </c>
      <c r="D247" s="190" t="s">
        <v>317</v>
      </c>
      <c r="E247" s="192">
        <v>4373</v>
      </c>
      <c r="F247" s="193">
        <v>2.62</v>
      </c>
      <c r="G247" s="194">
        <f t="shared" si="6"/>
        <v>4.0563666283884411E-4</v>
      </c>
      <c r="I247" s="274"/>
      <c r="J247"/>
      <c r="K247"/>
      <c r="L247"/>
      <c r="M247"/>
      <c r="N247" s="180"/>
      <c r="O247" s="181"/>
      <c r="P247" s="182"/>
    </row>
    <row r="248" spans="1:16" ht="15.75">
      <c r="A248" s="189">
        <f t="shared" si="7"/>
        <v>239</v>
      </c>
      <c r="B248" s="190" t="s">
        <v>682</v>
      </c>
      <c r="C248" s="191" t="s">
        <v>1051</v>
      </c>
      <c r="D248" s="190" t="s">
        <v>307</v>
      </c>
      <c r="E248" s="192">
        <v>1984</v>
      </c>
      <c r="F248" s="193">
        <v>2.58</v>
      </c>
      <c r="G248" s="194">
        <f t="shared" si="6"/>
        <v>3.9944373668863276E-4</v>
      </c>
      <c r="I248" s="274"/>
      <c r="J248"/>
      <c r="K248"/>
      <c r="L248"/>
      <c r="M248"/>
      <c r="N248" s="180"/>
      <c r="O248" s="181"/>
      <c r="P248" s="182"/>
    </row>
    <row r="249" spans="1:16" ht="15.75">
      <c r="A249" s="189">
        <f t="shared" si="7"/>
        <v>240</v>
      </c>
      <c r="B249" s="190" t="s">
        <v>683</v>
      </c>
      <c r="C249" s="191" t="s">
        <v>1052</v>
      </c>
      <c r="D249" s="190" t="s">
        <v>312</v>
      </c>
      <c r="E249" s="192">
        <v>1659</v>
      </c>
      <c r="F249" s="193">
        <v>2.57</v>
      </c>
      <c r="G249" s="194">
        <f t="shared" si="6"/>
        <v>3.9789550515107987E-4</v>
      </c>
      <c r="I249" s="274"/>
      <c r="J249"/>
      <c r="K249"/>
      <c r="L249"/>
      <c r="M249"/>
      <c r="N249" s="180"/>
      <c r="O249" s="181"/>
      <c r="P249" s="182"/>
    </row>
    <row r="250" spans="1:16" ht="15.75">
      <c r="A250" s="189">
        <f t="shared" si="7"/>
        <v>241</v>
      </c>
      <c r="B250" s="190" t="s">
        <v>684</v>
      </c>
      <c r="C250" s="191" t="s">
        <v>1053</v>
      </c>
      <c r="D250" s="190" t="s">
        <v>520</v>
      </c>
      <c r="E250" s="192">
        <v>68</v>
      </c>
      <c r="F250" s="193">
        <v>2.5499999999999998</v>
      </c>
      <c r="G250" s="194">
        <f t="shared" si="6"/>
        <v>3.947990420759742E-4</v>
      </c>
      <c r="I250" s="274"/>
      <c r="J250"/>
      <c r="K250"/>
      <c r="L250"/>
      <c r="M250"/>
      <c r="N250" s="180"/>
      <c r="O250" s="181"/>
      <c r="P250" s="182"/>
    </row>
    <row r="251" spans="1:16" ht="15.75">
      <c r="A251" s="189">
        <f t="shared" si="7"/>
        <v>242</v>
      </c>
      <c r="B251" s="190" t="s">
        <v>685</v>
      </c>
      <c r="C251" s="191" t="s">
        <v>1054</v>
      </c>
      <c r="D251" s="190" t="s">
        <v>500</v>
      </c>
      <c r="E251" s="192">
        <v>7602</v>
      </c>
      <c r="F251" s="193">
        <v>2.52</v>
      </c>
      <c r="G251" s="194">
        <f t="shared" si="6"/>
        <v>3.9015434746331569E-4</v>
      </c>
      <c r="I251" s="274"/>
      <c r="J251"/>
      <c r="K251"/>
      <c r="L251"/>
      <c r="M251"/>
      <c r="N251" s="180"/>
      <c r="O251" s="181"/>
      <c r="P251" s="182"/>
    </row>
    <row r="252" spans="1:16" ht="15.75">
      <c r="A252" s="189">
        <f t="shared" si="7"/>
        <v>243</v>
      </c>
      <c r="B252" s="190" t="s">
        <v>686</v>
      </c>
      <c r="C252" s="191" t="s">
        <v>1055</v>
      </c>
      <c r="D252" s="190" t="s">
        <v>308</v>
      </c>
      <c r="E252" s="192">
        <v>5027</v>
      </c>
      <c r="F252" s="193">
        <v>2.4900000000000002</v>
      </c>
      <c r="G252" s="194">
        <f t="shared" si="6"/>
        <v>3.8550965285065719E-4</v>
      </c>
      <c r="I252" s="274"/>
      <c r="J252"/>
      <c r="K252"/>
      <c r="L252"/>
      <c r="M252"/>
      <c r="N252" s="180"/>
      <c r="O252" s="181"/>
      <c r="P252" s="182"/>
    </row>
    <row r="253" spans="1:16" ht="15.75">
      <c r="A253" s="189">
        <f t="shared" si="7"/>
        <v>244</v>
      </c>
      <c r="B253" s="190" t="s">
        <v>687</v>
      </c>
      <c r="C253" s="191" t="s">
        <v>1056</v>
      </c>
      <c r="D253" s="190" t="s">
        <v>508</v>
      </c>
      <c r="E253" s="192">
        <v>827</v>
      </c>
      <c r="F253" s="193">
        <v>2.48</v>
      </c>
      <c r="G253" s="194">
        <f t="shared" si="6"/>
        <v>3.839614213131043E-4</v>
      </c>
      <c r="I253" s="274"/>
      <c r="J253"/>
      <c r="K253"/>
      <c r="L253"/>
      <c r="M253"/>
      <c r="N253" s="180"/>
      <c r="O253" s="181"/>
      <c r="P253" s="182"/>
    </row>
    <row r="254" spans="1:16" ht="15.75">
      <c r="A254" s="189">
        <f t="shared" si="7"/>
        <v>245</v>
      </c>
      <c r="B254" s="190" t="s">
        <v>688</v>
      </c>
      <c r="C254" s="191" t="s">
        <v>1057</v>
      </c>
      <c r="D254" s="190" t="s">
        <v>360</v>
      </c>
      <c r="E254" s="192">
        <v>4489</v>
      </c>
      <c r="F254" s="193">
        <v>2.48</v>
      </c>
      <c r="G254" s="194">
        <f t="shared" si="6"/>
        <v>3.839614213131043E-4</v>
      </c>
      <c r="I254" s="274"/>
      <c r="J254"/>
      <c r="K254"/>
      <c r="L254"/>
      <c r="M254"/>
      <c r="N254" s="180"/>
      <c r="O254" s="181"/>
      <c r="P254" s="182"/>
    </row>
    <row r="255" spans="1:16" ht="15.75">
      <c r="A255" s="189">
        <f t="shared" si="7"/>
        <v>246</v>
      </c>
      <c r="B255" s="190" t="s">
        <v>406</v>
      </c>
      <c r="C255" s="191" t="s">
        <v>438</v>
      </c>
      <c r="D255" s="190" t="s">
        <v>307</v>
      </c>
      <c r="E255" s="192">
        <v>163</v>
      </c>
      <c r="F255" s="193">
        <v>2.4700000000000002</v>
      </c>
      <c r="G255" s="194">
        <f t="shared" si="6"/>
        <v>3.8241318977555151E-4</v>
      </c>
      <c r="I255" s="274"/>
      <c r="J255"/>
      <c r="K255"/>
      <c r="L255"/>
      <c r="M255"/>
      <c r="N255" s="180"/>
      <c r="O255" s="181"/>
      <c r="P255" s="182"/>
    </row>
    <row r="256" spans="1:16" ht="15.75">
      <c r="A256" s="189">
        <f t="shared" si="7"/>
        <v>247</v>
      </c>
      <c r="B256" s="190" t="s">
        <v>689</v>
      </c>
      <c r="C256" s="191" t="s">
        <v>1058</v>
      </c>
      <c r="D256" s="190" t="s">
        <v>310</v>
      </c>
      <c r="E256" s="192">
        <v>24455</v>
      </c>
      <c r="F256" s="193">
        <v>2.46</v>
      </c>
      <c r="G256" s="194">
        <f t="shared" si="6"/>
        <v>3.8086495823799862E-4</v>
      </c>
      <c r="I256" s="274"/>
      <c r="J256"/>
      <c r="K256"/>
      <c r="L256"/>
      <c r="M256"/>
      <c r="N256" s="180"/>
      <c r="O256" s="181"/>
      <c r="P256" s="182"/>
    </row>
    <row r="257" spans="1:16" ht="15.75">
      <c r="A257" s="189">
        <f t="shared" si="7"/>
        <v>248</v>
      </c>
      <c r="B257" s="190" t="s">
        <v>690</v>
      </c>
      <c r="C257" s="191" t="s">
        <v>1059</v>
      </c>
      <c r="D257" s="190" t="s">
        <v>310</v>
      </c>
      <c r="E257" s="192">
        <v>890</v>
      </c>
      <c r="F257" s="193">
        <v>2.4300000000000002</v>
      </c>
      <c r="G257" s="194">
        <f t="shared" si="6"/>
        <v>3.7622026362534017E-4</v>
      </c>
      <c r="I257" s="274"/>
      <c r="J257"/>
      <c r="K257"/>
      <c r="L257"/>
      <c r="M257"/>
      <c r="N257" s="180"/>
      <c r="O257" s="181"/>
      <c r="P257" s="182"/>
    </row>
    <row r="258" spans="1:16" ht="15.75">
      <c r="A258" s="189">
        <f t="shared" si="7"/>
        <v>249</v>
      </c>
      <c r="B258" s="190" t="s">
        <v>691</v>
      </c>
      <c r="C258" s="191" t="s">
        <v>1060</v>
      </c>
      <c r="D258" s="190" t="s">
        <v>323</v>
      </c>
      <c r="E258" s="192">
        <v>1809</v>
      </c>
      <c r="F258" s="193">
        <v>2.4300000000000002</v>
      </c>
      <c r="G258" s="194">
        <f t="shared" si="6"/>
        <v>3.7622026362534017E-4</v>
      </c>
      <c r="I258" s="274"/>
      <c r="J258"/>
      <c r="K258"/>
      <c r="L258"/>
      <c r="M258"/>
      <c r="N258" s="180"/>
      <c r="O258" s="181"/>
      <c r="P258" s="182"/>
    </row>
    <row r="259" spans="1:16" ht="15.75">
      <c r="A259" s="189">
        <f t="shared" si="7"/>
        <v>250</v>
      </c>
      <c r="B259" s="190" t="s">
        <v>692</v>
      </c>
      <c r="C259" s="191" t="s">
        <v>1061</v>
      </c>
      <c r="D259" s="190" t="s">
        <v>323</v>
      </c>
      <c r="E259" s="192">
        <v>455</v>
      </c>
      <c r="F259" s="193">
        <v>2.4</v>
      </c>
      <c r="G259" s="194">
        <f t="shared" si="6"/>
        <v>3.7157556901268161E-4</v>
      </c>
      <c r="I259" s="274"/>
      <c r="J259"/>
      <c r="K259"/>
      <c r="L259"/>
      <c r="M259"/>
      <c r="N259" s="180"/>
      <c r="O259" s="181"/>
      <c r="P259" s="182"/>
    </row>
    <row r="260" spans="1:16" ht="15.75">
      <c r="A260" s="189">
        <f t="shared" si="7"/>
        <v>251</v>
      </c>
      <c r="B260" s="190" t="s">
        <v>693</v>
      </c>
      <c r="C260" s="191" t="s">
        <v>1062</v>
      </c>
      <c r="D260" s="190" t="s">
        <v>508</v>
      </c>
      <c r="E260" s="192">
        <v>1098</v>
      </c>
      <c r="F260" s="193">
        <v>2.37</v>
      </c>
      <c r="G260" s="194">
        <f t="shared" si="6"/>
        <v>3.669308744000231E-4</v>
      </c>
      <c r="I260" s="274"/>
      <c r="J260"/>
      <c r="K260"/>
      <c r="L260"/>
      <c r="M260"/>
      <c r="N260" s="180"/>
      <c r="O260" s="181"/>
      <c r="P260" s="182"/>
    </row>
    <row r="261" spans="1:16" ht="15.75">
      <c r="A261" s="189">
        <f t="shared" si="7"/>
        <v>252</v>
      </c>
      <c r="B261" s="190" t="s">
        <v>694</v>
      </c>
      <c r="C261" s="191" t="s">
        <v>1063</v>
      </c>
      <c r="D261" s="190" t="s">
        <v>985</v>
      </c>
      <c r="E261" s="192">
        <v>586</v>
      </c>
      <c r="F261" s="193">
        <v>2.35</v>
      </c>
      <c r="G261" s="194">
        <f t="shared" si="6"/>
        <v>3.6383441132491743E-4</v>
      </c>
      <c r="I261" s="274"/>
      <c r="J261"/>
      <c r="K261"/>
      <c r="L261"/>
      <c r="M261"/>
      <c r="N261" s="180"/>
      <c r="O261" s="181"/>
      <c r="P261" s="182"/>
    </row>
    <row r="262" spans="1:16" ht="15.75">
      <c r="A262" s="189">
        <f t="shared" si="7"/>
        <v>253</v>
      </c>
      <c r="B262" s="190" t="s">
        <v>695</v>
      </c>
      <c r="C262" s="191" t="s">
        <v>1064</v>
      </c>
      <c r="D262" s="190" t="s">
        <v>321</v>
      </c>
      <c r="E262" s="192">
        <v>1598</v>
      </c>
      <c r="F262" s="193">
        <v>2.35</v>
      </c>
      <c r="G262" s="194">
        <f t="shared" si="6"/>
        <v>3.6383441132491743E-4</v>
      </c>
      <c r="I262" s="274"/>
      <c r="J262"/>
      <c r="K262"/>
      <c r="L262"/>
      <c r="M262"/>
      <c r="N262" s="180"/>
      <c r="O262" s="181"/>
      <c r="P262" s="182"/>
    </row>
    <row r="263" spans="1:16" ht="15.75">
      <c r="A263" s="189">
        <f t="shared" si="7"/>
        <v>254</v>
      </c>
      <c r="B263" s="190" t="s">
        <v>696</v>
      </c>
      <c r="C263" s="191" t="s">
        <v>1065</v>
      </c>
      <c r="D263" s="190" t="s">
        <v>1010</v>
      </c>
      <c r="E263" s="192">
        <v>4691</v>
      </c>
      <c r="F263" s="193">
        <v>2.34</v>
      </c>
      <c r="G263" s="194">
        <f t="shared" si="6"/>
        <v>3.6228617978736454E-4</v>
      </c>
      <c r="I263" s="274"/>
      <c r="J263"/>
      <c r="K263"/>
      <c r="L263"/>
      <c r="M263"/>
      <c r="N263" s="180"/>
      <c r="O263" s="181"/>
      <c r="P263" s="182"/>
    </row>
    <row r="264" spans="1:16" ht="15.75">
      <c r="A264" s="189">
        <f t="shared" si="7"/>
        <v>255</v>
      </c>
      <c r="B264" s="190" t="s">
        <v>697</v>
      </c>
      <c r="C264" s="191" t="s">
        <v>1066</v>
      </c>
      <c r="D264" s="190" t="s">
        <v>312</v>
      </c>
      <c r="E264" s="192">
        <v>1951</v>
      </c>
      <c r="F264" s="193">
        <v>2.33</v>
      </c>
      <c r="G264" s="194">
        <f t="shared" si="6"/>
        <v>3.6073794824981176E-4</v>
      </c>
      <c r="I264" s="274"/>
      <c r="J264"/>
      <c r="K264"/>
      <c r="L264"/>
      <c r="M264"/>
      <c r="N264" s="180"/>
      <c r="O264" s="181"/>
      <c r="P264" s="182"/>
    </row>
    <row r="265" spans="1:16" ht="15.75">
      <c r="A265" s="189">
        <f t="shared" si="7"/>
        <v>256</v>
      </c>
      <c r="B265" s="190" t="s">
        <v>698</v>
      </c>
      <c r="C265" s="191" t="s">
        <v>1067</v>
      </c>
      <c r="D265" s="190" t="s">
        <v>317</v>
      </c>
      <c r="E265" s="192">
        <v>219</v>
      </c>
      <c r="F265" s="193">
        <v>2.3199999999999998</v>
      </c>
      <c r="G265" s="194">
        <f t="shared" si="6"/>
        <v>3.5918971671225887E-4</v>
      </c>
      <c r="I265" s="274"/>
      <c r="J265"/>
      <c r="K265"/>
      <c r="L265"/>
      <c r="M265"/>
      <c r="N265" s="180"/>
      <c r="O265" s="181"/>
      <c r="P265" s="182"/>
    </row>
    <row r="266" spans="1:16" ht="15.75">
      <c r="A266" s="189">
        <f t="shared" si="7"/>
        <v>257</v>
      </c>
      <c r="B266" s="190" t="s">
        <v>699</v>
      </c>
      <c r="C266" s="191" t="s">
        <v>1068</v>
      </c>
      <c r="D266" s="190" t="s">
        <v>357</v>
      </c>
      <c r="E266" s="192">
        <v>5837</v>
      </c>
      <c r="F266" s="193">
        <v>2.3199999999999998</v>
      </c>
      <c r="G266" s="194">
        <f t="shared" si="6"/>
        <v>3.5918971671225887E-4</v>
      </c>
      <c r="I266" s="274"/>
      <c r="J266"/>
      <c r="K266"/>
      <c r="L266"/>
      <c r="M266"/>
      <c r="N266" s="180"/>
      <c r="O266" s="181"/>
      <c r="P266" s="182"/>
    </row>
    <row r="267" spans="1:16" ht="15.75">
      <c r="A267" s="189">
        <f t="shared" si="7"/>
        <v>258</v>
      </c>
      <c r="B267" s="190" t="s">
        <v>700</v>
      </c>
      <c r="C267" s="191" t="s">
        <v>1069</v>
      </c>
      <c r="D267" s="190" t="s">
        <v>355</v>
      </c>
      <c r="E267" s="192">
        <v>5022</v>
      </c>
      <c r="F267" s="193">
        <v>2.31</v>
      </c>
      <c r="G267" s="194">
        <f t="shared" ref="G267:G330" si="8">+F267/$F$529</f>
        <v>3.5764148517470603E-4</v>
      </c>
      <c r="I267" s="274"/>
      <c r="J267"/>
      <c r="K267"/>
      <c r="L267"/>
      <c r="M267"/>
      <c r="N267" s="180"/>
      <c r="O267" s="181"/>
      <c r="P267" s="182"/>
    </row>
    <row r="268" spans="1:16" ht="15.75">
      <c r="A268" s="189">
        <f t="shared" ref="A268:A331" si="9">+A267+1</f>
        <v>259</v>
      </c>
      <c r="B268" s="190" t="s">
        <v>405</v>
      </c>
      <c r="C268" s="191" t="s">
        <v>424</v>
      </c>
      <c r="D268" s="190" t="s">
        <v>352</v>
      </c>
      <c r="E268" s="192">
        <v>71</v>
      </c>
      <c r="F268" s="193">
        <v>2.2999999999999998</v>
      </c>
      <c r="G268" s="194">
        <f t="shared" si="8"/>
        <v>3.560932536371532E-4</v>
      </c>
      <c r="I268" s="274"/>
      <c r="J268"/>
      <c r="K268"/>
      <c r="L268"/>
      <c r="M268"/>
      <c r="N268" s="180"/>
      <c r="O268" s="181"/>
      <c r="P268" s="182"/>
    </row>
    <row r="269" spans="1:16" ht="15.75">
      <c r="A269" s="189">
        <f t="shared" si="9"/>
        <v>260</v>
      </c>
      <c r="B269" s="190" t="s">
        <v>701</v>
      </c>
      <c r="C269" s="191" t="s">
        <v>1070</v>
      </c>
      <c r="D269" s="190" t="s">
        <v>309</v>
      </c>
      <c r="E269" s="192">
        <v>595</v>
      </c>
      <c r="F269" s="193">
        <v>2.2799999999999998</v>
      </c>
      <c r="G269" s="194">
        <f t="shared" si="8"/>
        <v>3.5299679056204747E-4</v>
      </c>
      <c r="I269" s="274"/>
      <c r="J269"/>
      <c r="K269"/>
      <c r="L269"/>
      <c r="M269"/>
      <c r="N269" s="180"/>
      <c r="O269" s="181"/>
      <c r="P269" s="182"/>
    </row>
    <row r="270" spans="1:16" ht="15.75">
      <c r="A270" s="189">
        <f t="shared" si="9"/>
        <v>261</v>
      </c>
      <c r="B270" s="190" t="s">
        <v>702</v>
      </c>
      <c r="C270" s="191" t="s">
        <v>1071</v>
      </c>
      <c r="D270" s="190" t="s">
        <v>310</v>
      </c>
      <c r="E270" s="192">
        <v>1393</v>
      </c>
      <c r="F270" s="193">
        <v>2.2599999999999998</v>
      </c>
      <c r="G270" s="194">
        <f t="shared" si="8"/>
        <v>3.499003274869418E-4</v>
      </c>
      <c r="I270" s="274"/>
      <c r="J270"/>
      <c r="K270"/>
      <c r="L270"/>
      <c r="M270"/>
      <c r="N270" s="180"/>
      <c r="O270" s="181"/>
      <c r="P270" s="182"/>
    </row>
    <row r="271" spans="1:16" ht="15.75">
      <c r="A271" s="189">
        <f t="shared" si="9"/>
        <v>262</v>
      </c>
      <c r="B271" s="190" t="s">
        <v>703</v>
      </c>
      <c r="C271" s="191" t="s">
        <v>1072</v>
      </c>
      <c r="D271" s="190" t="s">
        <v>357</v>
      </c>
      <c r="E271" s="192">
        <v>434</v>
      </c>
      <c r="F271" s="193">
        <v>2.25</v>
      </c>
      <c r="G271" s="194">
        <f t="shared" si="8"/>
        <v>3.4835209594938902E-4</v>
      </c>
      <c r="I271" s="274"/>
      <c r="J271"/>
      <c r="K271"/>
      <c r="L271"/>
      <c r="M271"/>
      <c r="N271" s="180"/>
      <c r="O271" s="181"/>
      <c r="P271" s="182"/>
    </row>
    <row r="272" spans="1:16" ht="15.75">
      <c r="A272" s="189">
        <f t="shared" si="9"/>
        <v>263</v>
      </c>
      <c r="B272" s="190" t="s">
        <v>704</v>
      </c>
      <c r="C272" s="191" t="s">
        <v>1073</v>
      </c>
      <c r="D272" s="190" t="s">
        <v>317</v>
      </c>
      <c r="E272" s="192">
        <v>245</v>
      </c>
      <c r="F272" s="193">
        <v>2.21</v>
      </c>
      <c r="G272" s="194">
        <f t="shared" si="8"/>
        <v>3.4215916979917762E-4</v>
      </c>
      <c r="I272" s="274"/>
      <c r="J272"/>
      <c r="K272"/>
      <c r="L272"/>
      <c r="M272"/>
      <c r="N272" s="180"/>
      <c r="O272" s="181"/>
      <c r="P272" s="182"/>
    </row>
    <row r="273" spans="1:16" ht="15.75">
      <c r="A273" s="189">
        <f t="shared" si="9"/>
        <v>264</v>
      </c>
      <c r="B273" s="190" t="s">
        <v>705</v>
      </c>
      <c r="C273" s="191" t="s">
        <v>1074</v>
      </c>
      <c r="D273" s="190" t="s">
        <v>307</v>
      </c>
      <c r="E273" s="192">
        <v>9930</v>
      </c>
      <c r="F273" s="193">
        <v>2.2000000000000002</v>
      </c>
      <c r="G273" s="194">
        <f t="shared" si="8"/>
        <v>3.4061093826162484E-4</v>
      </c>
      <c r="I273" s="274"/>
      <c r="J273"/>
      <c r="K273"/>
      <c r="L273"/>
      <c r="M273"/>
      <c r="N273" s="180"/>
      <c r="O273" s="181"/>
      <c r="P273" s="182"/>
    </row>
    <row r="274" spans="1:16" ht="15.75">
      <c r="A274" s="189">
        <f t="shared" si="9"/>
        <v>265</v>
      </c>
      <c r="B274" s="190" t="s">
        <v>706</v>
      </c>
      <c r="C274" s="191" t="s">
        <v>1075</v>
      </c>
      <c r="D274" s="190" t="s">
        <v>309</v>
      </c>
      <c r="E274" s="192">
        <v>3215</v>
      </c>
      <c r="F274" s="193">
        <v>2.14</v>
      </c>
      <c r="G274" s="194">
        <f t="shared" si="8"/>
        <v>3.3132154903630777E-4</v>
      </c>
      <c r="I274" s="274"/>
      <c r="J274"/>
      <c r="K274"/>
      <c r="L274"/>
      <c r="M274"/>
      <c r="N274" s="180"/>
      <c r="O274" s="181"/>
      <c r="P274" s="182"/>
    </row>
    <row r="275" spans="1:16" ht="15.75">
      <c r="A275" s="189">
        <f t="shared" si="9"/>
        <v>266</v>
      </c>
      <c r="B275" s="190" t="s">
        <v>707</v>
      </c>
      <c r="C275" s="191" t="s">
        <v>1076</v>
      </c>
      <c r="D275" s="190" t="s">
        <v>352</v>
      </c>
      <c r="E275" s="192">
        <v>1354</v>
      </c>
      <c r="F275" s="193">
        <v>2.14</v>
      </c>
      <c r="G275" s="194">
        <f t="shared" si="8"/>
        <v>3.3132154903630777E-4</v>
      </c>
      <c r="I275" s="274"/>
      <c r="J275"/>
      <c r="K275"/>
      <c r="L275"/>
      <c r="M275"/>
      <c r="N275" s="180"/>
      <c r="O275" s="181"/>
      <c r="P275" s="182"/>
    </row>
    <row r="276" spans="1:16" ht="15.75">
      <c r="A276" s="189">
        <f t="shared" si="9"/>
        <v>267</v>
      </c>
      <c r="B276" s="190" t="s">
        <v>377</v>
      </c>
      <c r="C276" s="191" t="s">
        <v>425</v>
      </c>
      <c r="D276" s="190" t="s">
        <v>426</v>
      </c>
      <c r="E276" s="192">
        <v>2419</v>
      </c>
      <c r="F276" s="193">
        <v>2.13</v>
      </c>
      <c r="G276" s="194">
        <f t="shared" si="8"/>
        <v>3.2977331749875488E-4</v>
      </c>
      <c r="I276" s="274"/>
      <c r="J276"/>
      <c r="K276"/>
      <c r="L276"/>
      <c r="M276"/>
      <c r="N276" s="180"/>
      <c r="O276" s="181"/>
      <c r="P276" s="182"/>
    </row>
    <row r="277" spans="1:16" ht="15.75">
      <c r="A277" s="189">
        <f t="shared" si="9"/>
        <v>268</v>
      </c>
      <c r="B277" s="190" t="s">
        <v>708</v>
      </c>
      <c r="C277" s="191" t="s">
        <v>1077</v>
      </c>
      <c r="D277" s="190" t="s">
        <v>319</v>
      </c>
      <c r="E277" s="192">
        <v>3584</v>
      </c>
      <c r="F277" s="193">
        <v>2.12</v>
      </c>
      <c r="G277" s="194">
        <f t="shared" si="8"/>
        <v>3.282250859612021E-4</v>
      </c>
      <c r="I277" s="274"/>
      <c r="J277"/>
      <c r="K277"/>
      <c r="L277"/>
      <c r="M277"/>
      <c r="N277" s="180"/>
      <c r="O277" s="181"/>
      <c r="P277" s="182"/>
    </row>
    <row r="278" spans="1:16" ht="15.75">
      <c r="A278" s="189">
        <f t="shared" si="9"/>
        <v>269</v>
      </c>
      <c r="B278" s="190" t="s">
        <v>408</v>
      </c>
      <c r="C278" s="191" t="s">
        <v>433</v>
      </c>
      <c r="D278" s="190" t="s">
        <v>311</v>
      </c>
      <c r="E278" s="192">
        <v>345</v>
      </c>
      <c r="F278" s="193">
        <v>2.08</v>
      </c>
      <c r="G278" s="194">
        <f t="shared" si="8"/>
        <v>3.2203215981099076E-4</v>
      </c>
      <c r="I278" s="274"/>
      <c r="J278"/>
      <c r="K278"/>
      <c r="L278"/>
      <c r="M278"/>
      <c r="N278" s="180"/>
      <c r="O278" s="181"/>
      <c r="P278" s="182"/>
    </row>
    <row r="279" spans="1:16" ht="15.75">
      <c r="A279" s="189">
        <f t="shared" si="9"/>
        <v>270</v>
      </c>
      <c r="B279" s="190" t="s">
        <v>709</v>
      </c>
      <c r="C279" s="191" t="s">
        <v>1078</v>
      </c>
      <c r="D279" s="190" t="s">
        <v>310</v>
      </c>
      <c r="E279" s="192">
        <v>7098</v>
      </c>
      <c r="F279" s="193">
        <v>2.08</v>
      </c>
      <c r="G279" s="194">
        <f t="shared" si="8"/>
        <v>3.2203215981099076E-4</v>
      </c>
      <c r="I279" s="274"/>
      <c r="J279"/>
      <c r="K279"/>
      <c r="L279"/>
      <c r="M279"/>
      <c r="N279" s="180"/>
      <c r="O279" s="181"/>
      <c r="P279" s="182"/>
    </row>
    <row r="280" spans="1:16" ht="15.75">
      <c r="A280" s="189">
        <f t="shared" si="9"/>
        <v>271</v>
      </c>
      <c r="B280" s="190" t="s">
        <v>710</v>
      </c>
      <c r="C280" s="191" t="s">
        <v>1079</v>
      </c>
      <c r="D280" s="190" t="s">
        <v>307</v>
      </c>
      <c r="E280" s="192">
        <v>76</v>
      </c>
      <c r="F280" s="193">
        <v>2.0699999999999998</v>
      </c>
      <c r="G280" s="194">
        <f t="shared" si="8"/>
        <v>3.2048392827343787E-4</v>
      </c>
      <c r="I280" s="274"/>
      <c r="J280"/>
      <c r="K280"/>
      <c r="L280"/>
      <c r="M280"/>
      <c r="N280" s="180"/>
      <c r="O280" s="181"/>
      <c r="P280" s="182"/>
    </row>
    <row r="281" spans="1:16" ht="15.75">
      <c r="A281" s="189">
        <f t="shared" si="9"/>
        <v>272</v>
      </c>
      <c r="B281" s="190" t="s">
        <v>389</v>
      </c>
      <c r="C281" s="191" t="s">
        <v>390</v>
      </c>
      <c r="D281" s="190" t="s">
        <v>355</v>
      </c>
      <c r="E281" s="192">
        <v>2701</v>
      </c>
      <c r="F281" s="193">
        <v>2.0299999999999998</v>
      </c>
      <c r="G281" s="194">
        <f t="shared" si="8"/>
        <v>3.1429100212322647E-4</v>
      </c>
      <c r="I281" s="274"/>
      <c r="J281"/>
      <c r="K281"/>
      <c r="L281"/>
      <c r="M281"/>
      <c r="N281" s="180"/>
      <c r="O281" s="181"/>
      <c r="P281" s="182"/>
    </row>
    <row r="282" spans="1:16" ht="15.75">
      <c r="A282" s="189">
        <f t="shared" si="9"/>
        <v>273</v>
      </c>
      <c r="B282" s="190" t="s">
        <v>711</v>
      </c>
      <c r="C282" s="191" t="s">
        <v>1080</v>
      </c>
      <c r="D282" s="190" t="s">
        <v>357</v>
      </c>
      <c r="E282" s="192">
        <v>1617</v>
      </c>
      <c r="F282" s="193">
        <v>2</v>
      </c>
      <c r="G282" s="194">
        <f t="shared" si="8"/>
        <v>3.0964630751056802E-4</v>
      </c>
      <c r="I282" s="274"/>
      <c r="J282"/>
      <c r="K282"/>
      <c r="L282"/>
      <c r="M282"/>
      <c r="N282" s="180"/>
      <c r="O282" s="181"/>
      <c r="P282" s="182"/>
    </row>
    <row r="283" spans="1:16" ht="15.75">
      <c r="A283" s="189">
        <f t="shared" si="9"/>
        <v>274</v>
      </c>
      <c r="B283" s="190" t="s">
        <v>712</v>
      </c>
      <c r="C283" s="191" t="s">
        <v>1081</v>
      </c>
      <c r="D283" s="190" t="s">
        <v>307</v>
      </c>
      <c r="E283" s="192">
        <v>3196</v>
      </c>
      <c r="F283" s="193">
        <v>2</v>
      </c>
      <c r="G283" s="194">
        <f t="shared" si="8"/>
        <v>3.0964630751056802E-4</v>
      </c>
      <c r="I283" s="274"/>
      <c r="J283"/>
      <c r="K283"/>
      <c r="L283"/>
      <c r="M283"/>
      <c r="N283" s="180"/>
      <c r="O283" s="181"/>
      <c r="P283" s="182"/>
    </row>
    <row r="284" spans="1:16" ht="15.75">
      <c r="A284" s="189">
        <f t="shared" si="9"/>
        <v>275</v>
      </c>
      <c r="B284" s="190" t="s">
        <v>713</v>
      </c>
      <c r="C284" s="191" t="s">
        <v>1082</v>
      </c>
      <c r="D284" s="190" t="s">
        <v>317</v>
      </c>
      <c r="E284" s="192">
        <v>1147</v>
      </c>
      <c r="F284" s="193">
        <v>1.99</v>
      </c>
      <c r="G284" s="194">
        <f t="shared" si="8"/>
        <v>3.0809807597301518E-4</v>
      </c>
      <c r="I284" s="274"/>
      <c r="J284"/>
      <c r="K284"/>
      <c r="L284"/>
      <c r="M284"/>
      <c r="N284" s="180"/>
      <c r="O284" s="181"/>
      <c r="P284" s="182"/>
    </row>
    <row r="285" spans="1:16" ht="15.75">
      <c r="A285" s="189">
        <f t="shared" si="9"/>
        <v>276</v>
      </c>
      <c r="B285" s="190" t="s">
        <v>714</v>
      </c>
      <c r="C285" s="191" t="s">
        <v>1083</v>
      </c>
      <c r="D285" s="190" t="s">
        <v>319</v>
      </c>
      <c r="E285" s="192">
        <v>1186</v>
      </c>
      <c r="F285" s="193">
        <v>1.99</v>
      </c>
      <c r="G285" s="194">
        <f t="shared" si="8"/>
        <v>3.0809807597301518E-4</v>
      </c>
      <c r="I285" s="274"/>
      <c r="J285"/>
      <c r="K285"/>
      <c r="L285"/>
      <c r="M285"/>
      <c r="N285" s="180"/>
      <c r="O285" s="181"/>
      <c r="P285" s="182"/>
    </row>
    <row r="286" spans="1:16" ht="15.75">
      <c r="A286" s="189">
        <f t="shared" si="9"/>
        <v>277</v>
      </c>
      <c r="B286" s="190" t="s">
        <v>715</v>
      </c>
      <c r="C286" s="191" t="s">
        <v>1084</v>
      </c>
      <c r="D286" s="190" t="s">
        <v>317</v>
      </c>
      <c r="E286" s="192">
        <v>1707</v>
      </c>
      <c r="F286" s="193">
        <v>1.95</v>
      </c>
      <c r="G286" s="194">
        <f t="shared" si="8"/>
        <v>3.0190514982280378E-4</v>
      </c>
      <c r="I286" s="274"/>
      <c r="J286"/>
      <c r="K286"/>
      <c r="L286"/>
      <c r="M286"/>
      <c r="N286" s="180"/>
      <c r="O286" s="181"/>
      <c r="P286" s="182"/>
    </row>
    <row r="287" spans="1:16" ht="15.75">
      <c r="A287" s="189">
        <f t="shared" si="9"/>
        <v>278</v>
      </c>
      <c r="B287" s="190" t="s">
        <v>716</v>
      </c>
      <c r="C287" s="191" t="s">
        <v>1085</v>
      </c>
      <c r="D287" s="190" t="s">
        <v>357</v>
      </c>
      <c r="E287" s="192">
        <v>1091</v>
      </c>
      <c r="F287" s="193">
        <v>1.94</v>
      </c>
      <c r="G287" s="194">
        <f t="shared" si="8"/>
        <v>3.0035691828525095E-4</v>
      </c>
      <c r="I287" s="274"/>
      <c r="J287"/>
      <c r="K287"/>
      <c r="L287"/>
      <c r="M287"/>
      <c r="N287" s="180"/>
      <c r="O287" s="181"/>
      <c r="P287" s="182"/>
    </row>
    <row r="288" spans="1:16" ht="15.75">
      <c r="A288" s="189">
        <f t="shared" si="9"/>
        <v>279</v>
      </c>
      <c r="B288" s="190" t="s">
        <v>717</v>
      </c>
      <c r="C288" s="191" t="s">
        <v>1086</v>
      </c>
      <c r="D288" s="190" t="s">
        <v>354</v>
      </c>
      <c r="E288" s="192">
        <v>2992</v>
      </c>
      <c r="F288" s="193">
        <v>1.92</v>
      </c>
      <c r="G288" s="194">
        <f t="shared" si="8"/>
        <v>2.9726045521014528E-4</v>
      </c>
      <c r="I288" s="274"/>
      <c r="J288"/>
      <c r="K288"/>
      <c r="L288"/>
      <c r="M288"/>
      <c r="N288" s="180"/>
      <c r="O288" s="181"/>
      <c r="P288" s="182"/>
    </row>
    <row r="289" spans="1:16" ht="15.75">
      <c r="A289" s="189">
        <f t="shared" si="9"/>
        <v>280</v>
      </c>
      <c r="B289" s="190" t="s">
        <v>718</v>
      </c>
      <c r="C289" s="191" t="s">
        <v>1087</v>
      </c>
      <c r="D289" s="190" t="s">
        <v>310</v>
      </c>
      <c r="E289" s="192">
        <v>1568</v>
      </c>
      <c r="F289" s="193">
        <v>1.91</v>
      </c>
      <c r="G289" s="194">
        <f t="shared" si="8"/>
        <v>2.9571222367259244E-4</v>
      </c>
      <c r="I289" s="274"/>
      <c r="J289"/>
      <c r="K289"/>
      <c r="L289"/>
      <c r="M289"/>
      <c r="N289" s="180"/>
      <c r="O289" s="181"/>
      <c r="P289" s="182"/>
    </row>
    <row r="290" spans="1:16" ht="15.75">
      <c r="A290" s="189">
        <f t="shared" si="9"/>
        <v>281</v>
      </c>
      <c r="B290" s="190" t="s">
        <v>719</v>
      </c>
      <c r="C290" s="191" t="s">
        <v>1088</v>
      </c>
      <c r="D290" s="190" t="s">
        <v>323</v>
      </c>
      <c r="E290" s="192">
        <v>502</v>
      </c>
      <c r="F290" s="193">
        <v>1.9</v>
      </c>
      <c r="G290" s="194">
        <f t="shared" si="8"/>
        <v>2.9416399213503961E-4</v>
      </c>
      <c r="I290" s="274"/>
      <c r="J290"/>
      <c r="K290"/>
      <c r="L290"/>
      <c r="M290"/>
      <c r="N290" s="180"/>
      <c r="O290" s="181"/>
      <c r="P290" s="182"/>
    </row>
    <row r="291" spans="1:16" ht="15.75">
      <c r="A291" s="189">
        <f t="shared" si="9"/>
        <v>282</v>
      </c>
      <c r="B291" s="190" t="s">
        <v>720</v>
      </c>
      <c r="C291" s="191" t="s">
        <v>1089</v>
      </c>
      <c r="D291" s="190" t="s">
        <v>355</v>
      </c>
      <c r="E291" s="192">
        <v>2972</v>
      </c>
      <c r="F291" s="193">
        <v>1.9</v>
      </c>
      <c r="G291" s="194">
        <f t="shared" si="8"/>
        <v>2.9416399213503961E-4</v>
      </c>
      <c r="I291" s="274"/>
      <c r="J291"/>
      <c r="K291"/>
      <c r="L291"/>
      <c r="M291"/>
      <c r="N291" s="180"/>
      <c r="O291" s="181"/>
      <c r="P291" s="182"/>
    </row>
    <row r="292" spans="1:16" ht="15.75">
      <c r="A292" s="189">
        <f t="shared" si="9"/>
        <v>283</v>
      </c>
      <c r="B292" s="190" t="s">
        <v>721</v>
      </c>
      <c r="C292" s="191" t="s">
        <v>1090</v>
      </c>
      <c r="D292" s="190" t="s">
        <v>354</v>
      </c>
      <c r="E292" s="192">
        <v>2675</v>
      </c>
      <c r="F292" s="193">
        <v>1.89</v>
      </c>
      <c r="G292" s="194">
        <f t="shared" si="8"/>
        <v>2.9261576059748677E-4</v>
      </c>
      <c r="I292" s="274"/>
      <c r="J292"/>
      <c r="K292"/>
      <c r="L292"/>
      <c r="M292"/>
      <c r="N292" s="180"/>
      <c r="O292" s="181"/>
      <c r="P292" s="182"/>
    </row>
    <row r="293" spans="1:16" ht="15.75">
      <c r="A293" s="189">
        <f t="shared" si="9"/>
        <v>284</v>
      </c>
      <c r="B293" s="190" t="s">
        <v>722</v>
      </c>
      <c r="C293" s="191" t="s">
        <v>1091</v>
      </c>
      <c r="D293" s="190" t="s">
        <v>356</v>
      </c>
      <c r="E293" s="192">
        <v>1885</v>
      </c>
      <c r="F293" s="193">
        <v>1.89</v>
      </c>
      <c r="G293" s="194">
        <f t="shared" si="8"/>
        <v>2.9261576059748677E-4</v>
      </c>
      <c r="I293" s="274"/>
      <c r="J293"/>
      <c r="K293"/>
      <c r="L293"/>
      <c r="M293"/>
      <c r="N293" s="180"/>
      <c r="O293" s="181"/>
      <c r="P293" s="182"/>
    </row>
    <row r="294" spans="1:16" ht="15.75">
      <c r="A294" s="189">
        <f t="shared" si="9"/>
        <v>285</v>
      </c>
      <c r="B294" s="190" t="s">
        <v>723</v>
      </c>
      <c r="C294" s="191" t="s">
        <v>1092</v>
      </c>
      <c r="D294" s="190" t="s">
        <v>316</v>
      </c>
      <c r="E294" s="192">
        <v>844</v>
      </c>
      <c r="F294" s="193">
        <v>1.88</v>
      </c>
      <c r="G294" s="194">
        <f t="shared" si="8"/>
        <v>2.9106752905993388E-4</v>
      </c>
      <c r="I294" s="274"/>
      <c r="J294"/>
      <c r="K294"/>
      <c r="L294"/>
      <c r="M294"/>
      <c r="N294" s="180"/>
      <c r="O294" s="181"/>
      <c r="P294" s="182"/>
    </row>
    <row r="295" spans="1:16" ht="15.75">
      <c r="A295" s="189">
        <f t="shared" si="9"/>
        <v>286</v>
      </c>
      <c r="B295" s="190" t="s">
        <v>724</v>
      </c>
      <c r="C295" s="191" t="s">
        <v>1093</v>
      </c>
      <c r="D295" s="190" t="s">
        <v>309</v>
      </c>
      <c r="E295" s="192">
        <v>4369</v>
      </c>
      <c r="F295" s="193">
        <v>1.88</v>
      </c>
      <c r="G295" s="194">
        <f t="shared" si="8"/>
        <v>2.9106752905993388E-4</v>
      </c>
      <c r="I295" s="274"/>
      <c r="J295"/>
      <c r="K295"/>
      <c r="L295"/>
      <c r="M295"/>
      <c r="N295" s="180"/>
      <c r="O295" s="181"/>
      <c r="P295" s="182"/>
    </row>
    <row r="296" spans="1:16" ht="15.75">
      <c r="A296" s="189">
        <f t="shared" si="9"/>
        <v>287</v>
      </c>
      <c r="B296" s="190" t="s">
        <v>725</v>
      </c>
      <c r="C296" s="191" t="s">
        <v>1094</v>
      </c>
      <c r="D296" s="190" t="s">
        <v>353</v>
      </c>
      <c r="E296" s="192">
        <v>1840</v>
      </c>
      <c r="F296" s="193">
        <v>1.87</v>
      </c>
      <c r="G296" s="194">
        <f t="shared" si="8"/>
        <v>2.895192975223811E-4</v>
      </c>
      <c r="I296" s="274"/>
      <c r="J296"/>
      <c r="K296"/>
      <c r="L296"/>
      <c r="M296"/>
      <c r="N296" s="180"/>
      <c r="O296" s="181"/>
      <c r="P296" s="182"/>
    </row>
    <row r="297" spans="1:16" ht="15.75">
      <c r="A297" s="189">
        <f t="shared" si="9"/>
        <v>288</v>
      </c>
      <c r="B297" s="190" t="s">
        <v>392</v>
      </c>
      <c r="C297" s="191" t="s">
        <v>393</v>
      </c>
      <c r="D297" s="190" t="s">
        <v>307</v>
      </c>
      <c r="E297" s="192">
        <v>92</v>
      </c>
      <c r="F297" s="193">
        <v>1.84</v>
      </c>
      <c r="G297" s="194">
        <f t="shared" si="8"/>
        <v>2.8487460290972259E-4</v>
      </c>
      <c r="I297" s="274"/>
      <c r="J297"/>
      <c r="K297"/>
      <c r="L297"/>
      <c r="M297"/>
      <c r="N297" s="180"/>
      <c r="O297" s="181"/>
      <c r="P297" s="182"/>
    </row>
    <row r="298" spans="1:16" ht="15.75">
      <c r="A298" s="189">
        <f t="shared" si="9"/>
        <v>289</v>
      </c>
      <c r="B298" s="190" t="s">
        <v>726</v>
      </c>
      <c r="C298" s="191" t="s">
        <v>1095</v>
      </c>
      <c r="D298" s="190" t="s">
        <v>312</v>
      </c>
      <c r="E298" s="192">
        <v>17643</v>
      </c>
      <c r="F298" s="193">
        <v>1.82</v>
      </c>
      <c r="G298" s="194">
        <f t="shared" si="8"/>
        <v>2.8177813983461687E-4</v>
      </c>
      <c r="I298" s="274"/>
      <c r="J298"/>
      <c r="K298"/>
      <c r="L298"/>
      <c r="M298"/>
      <c r="N298" s="180"/>
      <c r="O298" s="181"/>
      <c r="P298" s="182"/>
    </row>
    <row r="299" spans="1:16" ht="15.75">
      <c r="A299" s="189">
        <f t="shared" si="9"/>
        <v>290</v>
      </c>
      <c r="B299" s="190" t="s">
        <v>727</v>
      </c>
      <c r="C299" s="191" t="s">
        <v>1096</v>
      </c>
      <c r="D299" s="190" t="s">
        <v>309</v>
      </c>
      <c r="E299" s="192">
        <v>438</v>
      </c>
      <c r="F299" s="193">
        <v>1.81</v>
      </c>
      <c r="G299" s="194">
        <f t="shared" si="8"/>
        <v>2.8022990829706403E-4</v>
      </c>
      <c r="I299" s="274"/>
      <c r="J299"/>
      <c r="K299"/>
      <c r="L299"/>
      <c r="M299"/>
      <c r="N299" s="180"/>
      <c r="O299" s="181"/>
      <c r="P299" s="182"/>
    </row>
    <row r="300" spans="1:16" ht="15.75">
      <c r="A300" s="189">
        <f t="shared" si="9"/>
        <v>291</v>
      </c>
      <c r="B300" s="190" t="s">
        <v>728</v>
      </c>
      <c r="C300" s="191" t="s">
        <v>1097</v>
      </c>
      <c r="D300" s="190" t="s">
        <v>357</v>
      </c>
      <c r="E300" s="192">
        <v>1411</v>
      </c>
      <c r="F300" s="193">
        <v>1.81</v>
      </c>
      <c r="G300" s="194">
        <f t="shared" si="8"/>
        <v>2.8022990829706403E-4</v>
      </c>
      <c r="I300" s="274"/>
      <c r="J300"/>
      <c r="K300"/>
      <c r="L300"/>
      <c r="M300"/>
      <c r="N300" s="180"/>
      <c r="O300" s="181"/>
      <c r="P300" s="182"/>
    </row>
    <row r="301" spans="1:16" ht="15.75">
      <c r="A301" s="189">
        <f t="shared" si="9"/>
        <v>292</v>
      </c>
      <c r="B301" s="190" t="s">
        <v>729</v>
      </c>
      <c r="C301" s="191" t="s">
        <v>1098</v>
      </c>
      <c r="D301" s="190" t="s">
        <v>316</v>
      </c>
      <c r="E301" s="192">
        <v>3553</v>
      </c>
      <c r="F301" s="193">
        <v>1.79</v>
      </c>
      <c r="G301" s="194">
        <f t="shared" si="8"/>
        <v>2.7713344522195836E-4</v>
      </c>
      <c r="I301" s="274"/>
      <c r="J301"/>
      <c r="K301"/>
      <c r="L301"/>
      <c r="M301"/>
      <c r="N301" s="180"/>
      <c r="O301" s="181"/>
      <c r="P301" s="182"/>
    </row>
    <row r="302" spans="1:16" ht="15.75">
      <c r="A302" s="189">
        <f t="shared" si="9"/>
        <v>293</v>
      </c>
      <c r="B302" s="190" t="s">
        <v>730</v>
      </c>
      <c r="C302" s="191" t="s">
        <v>1099</v>
      </c>
      <c r="D302" s="190" t="s">
        <v>318</v>
      </c>
      <c r="E302" s="192">
        <v>75</v>
      </c>
      <c r="F302" s="193">
        <v>1.79</v>
      </c>
      <c r="G302" s="194">
        <f t="shared" si="8"/>
        <v>2.7713344522195836E-4</v>
      </c>
      <c r="I302" s="274"/>
      <c r="J302"/>
      <c r="K302"/>
      <c r="L302"/>
      <c r="M302"/>
      <c r="N302" s="180"/>
      <c r="O302" s="181"/>
      <c r="P302" s="182"/>
    </row>
    <row r="303" spans="1:16" ht="15.75">
      <c r="A303" s="189">
        <f t="shared" si="9"/>
        <v>294</v>
      </c>
      <c r="B303" s="190" t="s">
        <v>731</v>
      </c>
      <c r="C303" s="191" t="s">
        <v>1100</v>
      </c>
      <c r="D303" s="190" t="s">
        <v>319</v>
      </c>
      <c r="E303" s="192">
        <v>2715</v>
      </c>
      <c r="F303" s="193">
        <v>1.79</v>
      </c>
      <c r="G303" s="194">
        <f t="shared" si="8"/>
        <v>2.7713344522195836E-4</v>
      </c>
      <c r="I303" s="274"/>
      <c r="J303"/>
      <c r="K303"/>
      <c r="L303"/>
      <c r="M303"/>
      <c r="N303" s="180"/>
      <c r="O303" s="181"/>
      <c r="P303" s="182"/>
    </row>
    <row r="304" spans="1:16" ht="15.75">
      <c r="A304" s="189">
        <f t="shared" si="9"/>
        <v>295</v>
      </c>
      <c r="B304" s="190" t="s">
        <v>732</v>
      </c>
      <c r="C304" s="191" t="s">
        <v>1101</v>
      </c>
      <c r="D304" s="190" t="s">
        <v>309</v>
      </c>
      <c r="E304" s="192">
        <v>2201</v>
      </c>
      <c r="F304" s="193">
        <v>1.79</v>
      </c>
      <c r="G304" s="194">
        <f t="shared" si="8"/>
        <v>2.7713344522195836E-4</v>
      </c>
      <c r="I304" s="274"/>
      <c r="J304"/>
      <c r="K304"/>
      <c r="L304"/>
      <c r="M304"/>
      <c r="N304" s="180"/>
      <c r="O304" s="181"/>
      <c r="P304" s="182"/>
    </row>
    <row r="305" spans="1:16" ht="15.75">
      <c r="A305" s="189">
        <f t="shared" si="9"/>
        <v>296</v>
      </c>
      <c r="B305" s="190" t="s">
        <v>733</v>
      </c>
      <c r="C305" s="191" t="s">
        <v>1102</v>
      </c>
      <c r="D305" s="190" t="s">
        <v>352</v>
      </c>
      <c r="E305" s="192">
        <v>797</v>
      </c>
      <c r="F305" s="193">
        <v>1.77</v>
      </c>
      <c r="G305" s="194">
        <f t="shared" si="8"/>
        <v>2.7403698214685269E-4</v>
      </c>
      <c r="I305" s="274"/>
      <c r="J305"/>
      <c r="K305"/>
      <c r="L305"/>
      <c r="M305"/>
      <c r="N305" s="180"/>
      <c r="O305" s="181"/>
      <c r="P305" s="182"/>
    </row>
    <row r="306" spans="1:16" ht="15.75">
      <c r="A306" s="189">
        <f t="shared" si="9"/>
        <v>297</v>
      </c>
      <c r="B306" s="190" t="s">
        <v>734</v>
      </c>
      <c r="C306" s="191" t="s">
        <v>1103</v>
      </c>
      <c r="D306" s="190" t="s">
        <v>323</v>
      </c>
      <c r="E306" s="192">
        <v>2805</v>
      </c>
      <c r="F306" s="193">
        <v>1.76</v>
      </c>
      <c r="G306" s="194">
        <f t="shared" si="8"/>
        <v>2.7248875060929985E-4</v>
      </c>
      <c r="I306" s="274"/>
      <c r="J306"/>
      <c r="K306"/>
      <c r="L306"/>
      <c r="M306"/>
      <c r="N306" s="180"/>
      <c r="O306" s="181"/>
      <c r="P306" s="182"/>
    </row>
    <row r="307" spans="1:16" ht="15.75">
      <c r="A307" s="189">
        <f t="shared" si="9"/>
        <v>298</v>
      </c>
      <c r="B307" s="190" t="s">
        <v>735</v>
      </c>
      <c r="C307" s="191" t="s">
        <v>1104</v>
      </c>
      <c r="D307" s="190" t="s">
        <v>320</v>
      </c>
      <c r="E307" s="192">
        <v>718</v>
      </c>
      <c r="F307" s="193">
        <v>1.76</v>
      </c>
      <c r="G307" s="194">
        <f t="shared" si="8"/>
        <v>2.7248875060929985E-4</v>
      </c>
      <c r="I307" s="274"/>
      <c r="J307"/>
      <c r="K307"/>
      <c r="L307"/>
      <c r="M307"/>
      <c r="N307" s="180"/>
      <c r="O307" s="181"/>
      <c r="P307" s="182"/>
    </row>
    <row r="308" spans="1:16" ht="15.75">
      <c r="A308" s="189">
        <f t="shared" si="9"/>
        <v>299</v>
      </c>
      <c r="B308" s="190" t="s">
        <v>736</v>
      </c>
      <c r="C308" s="191" t="s">
        <v>1105</v>
      </c>
      <c r="D308" s="190" t="s">
        <v>316</v>
      </c>
      <c r="E308" s="192">
        <v>789</v>
      </c>
      <c r="F308" s="193">
        <v>1.75</v>
      </c>
      <c r="G308" s="194">
        <f t="shared" si="8"/>
        <v>2.7094051907174702E-4</v>
      </c>
      <c r="I308" s="274"/>
      <c r="J308"/>
      <c r="K308"/>
      <c r="L308"/>
      <c r="M308"/>
      <c r="N308" s="180"/>
      <c r="O308" s="181"/>
      <c r="P308" s="182"/>
    </row>
    <row r="309" spans="1:16" ht="15.75">
      <c r="A309" s="189">
        <f t="shared" si="9"/>
        <v>300</v>
      </c>
      <c r="B309" s="190" t="s">
        <v>737</v>
      </c>
      <c r="C309" s="191" t="s">
        <v>1106</v>
      </c>
      <c r="D309" s="190" t="s">
        <v>1010</v>
      </c>
      <c r="E309" s="192">
        <v>2297</v>
      </c>
      <c r="F309" s="193">
        <v>1.74</v>
      </c>
      <c r="G309" s="194">
        <f t="shared" si="8"/>
        <v>2.6939228753419418E-4</v>
      </c>
      <c r="I309" s="274"/>
      <c r="J309"/>
      <c r="K309"/>
      <c r="L309"/>
      <c r="M309"/>
      <c r="N309" s="180"/>
      <c r="O309" s="181"/>
      <c r="P309" s="182"/>
    </row>
    <row r="310" spans="1:16" ht="15.75">
      <c r="A310" s="189">
        <f t="shared" si="9"/>
        <v>301</v>
      </c>
      <c r="B310" s="190" t="s">
        <v>738</v>
      </c>
      <c r="C310" s="191" t="s">
        <v>1107</v>
      </c>
      <c r="D310" s="190" t="s">
        <v>316</v>
      </c>
      <c r="E310" s="192">
        <v>19619</v>
      </c>
      <c r="F310" s="193">
        <v>1.72</v>
      </c>
      <c r="G310" s="194">
        <f t="shared" si="8"/>
        <v>2.6629582445908845E-4</v>
      </c>
      <c r="I310" s="274"/>
      <c r="J310"/>
      <c r="K310"/>
      <c r="L310"/>
      <c r="M310"/>
      <c r="N310" s="180"/>
      <c r="O310" s="181"/>
      <c r="P310" s="182"/>
    </row>
    <row r="311" spans="1:16" ht="15.75">
      <c r="A311" s="189">
        <f t="shared" si="9"/>
        <v>302</v>
      </c>
      <c r="B311" s="190" t="s">
        <v>739</v>
      </c>
      <c r="C311" s="191" t="s">
        <v>1108</v>
      </c>
      <c r="D311" s="190" t="s">
        <v>357</v>
      </c>
      <c r="E311" s="192">
        <v>4242</v>
      </c>
      <c r="F311" s="193">
        <v>1.71</v>
      </c>
      <c r="G311" s="194">
        <f t="shared" si="8"/>
        <v>2.6474759292153562E-4</v>
      </c>
      <c r="I311" s="274"/>
      <c r="J311"/>
      <c r="K311"/>
      <c r="L311"/>
      <c r="M311"/>
      <c r="N311" s="180"/>
      <c r="O311" s="181"/>
      <c r="P311" s="182"/>
    </row>
    <row r="312" spans="1:16" ht="15.75">
      <c r="A312" s="189">
        <f t="shared" si="9"/>
        <v>303</v>
      </c>
      <c r="B312" s="190" t="s">
        <v>740</v>
      </c>
      <c r="C312" s="191" t="s">
        <v>1109</v>
      </c>
      <c r="D312" s="190" t="s">
        <v>310</v>
      </c>
      <c r="E312" s="192">
        <v>169</v>
      </c>
      <c r="F312" s="193">
        <v>1.71</v>
      </c>
      <c r="G312" s="194">
        <f t="shared" si="8"/>
        <v>2.6474759292153562E-4</v>
      </c>
      <c r="I312" s="274"/>
      <c r="J312"/>
      <c r="K312"/>
      <c r="L312"/>
      <c r="M312"/>
      <c r="N312" s="180"/>
      <c r="O312" s="181"/>
      <c r="P312" s="182"/>
    </row>
    <row r="313" spans="1:16" ht="15.75">
      <c r="A313" s="189">
        <f t="shared" si="9"/>
        <v>304</v>
      </c>
      <c r="B313" s="190" t="s">
        <v>741</v>
      </c>
      <c r="C313" s="191" t="s">
        <v>1110</v>
      </c>
      <c r="D313" s="190" t="s">
        <v>312</v>
      </c>
      <c r="E313" s="192">
        <v>5134</v>
      </c>
      <c r="F313" s="193">
        <v>1.7</v>
      </c>
      <c r="G313" s="194">
        <f t="shared" si="8"/>
        <v>2.6319936138398278E-4</v>
      </c>
      <c r="I313" s="274"/>
      <c r="J313"/>
      <c r="K313"/>
      <c r="L313"/>
      <c r="M313"/>
      <c r="N313" s="180"/>
      <c r="O313" s="181"/>
      <c r="P313" s="182"/>
    </row>
    <row r="314" spans="1:16" ht="15.75">
      <c r="A314" s="189">
        <f t="shared" si="9"/>
        <v>305</v>
      </c>
      <c r="B314" s="190" t="s">
        <v>742</v>
      </c>
      <c r="C314" s="191" t="s">
        <v>1111</v>
      </c>
      <c r="D314" s="190" t="s">
        <v>321</v>
      </c>
      <c r="E314" s="192">
        <v>531</v>
      </c>
      <c r="F314" s="193">
        <v>1.7</v>
      </c>
      <c r="G314" s="194">
        <f t="shared" si="8"/>
        <v>2.6319936138398278E-4</v>
      </c>
      <c r="I314" s="274"/>
      <c r="J314"/>
      <c r="K314"/>
      <c r="L314"/>
      <c r="M314"/>
      <c r="N314" s="180"/>
      <c r="O314" s="181"/>
      <c r="P314" s="182"/>
    </row>
    <row r="315" spans="1:16" ht="15.75">
      <c r="A315" s="189">
        <f t="shared" si="9"/>
        <v>306</v>
      </c>
      <c r="B315" s="190" t="s">
        <v>743</v>
      </c>
      <c r="C315" s="191" t="s">
        <v>1112</v>
      </c>
      <c r="D315" s="190" t="s">
        <v>323</v>
      </c>
      <c r="E315" s="192">
        <v>420</v>
      </c>
      <c r="F315" s="193">
        <v>1.68</v>
      </c>
      <c r="G315" s="194">
        <f t="shared" si="8"/>
        <v>2.6010289830887711E-4</v>
      </c>
      <c r="I315" s="274"/>
      <c r="J315"/>
      <c r="K315"/>
      <c r="L315"/>
      <c r="M315"/>
      <c r="N315" s="180"/>
      <c r="O315" s="181"/>
      <c r="P315" s="182"/>
    </row>
    <row r="316" spans="1:16" ht="15.75">
      <c r="A316" s="189">
        <f t="shared" si="9"/>
        <v>307</v>
      </c>
      <c r="B316" s="190" t="s">
        <v>744</v>
      </c>
      <c r="C316" s="191" t="s">
        <v>1113</v>
      </c>
      <c r="D316" s="190" t="s">
        <v>508</v>
      </c>
      <c r="E316" s="192">
        <v>290</v>
      </c>
      <c r="F316" s="193">
        <v>1.68</v>
      </c>
      <c r="G316" s="194">
        <f t="shared" si="8"/>
        <v>2.6010289830887711E-4</v>
      </c>
      <c r="I316" s="274"/>
      <c r="J316"/>
      <c r="K316"/>
      <c r="L316"/>
      <c r="M316"/>
      <c r="N316" s="180"/>
      <c r="O316" s="181"/>
      <c r="P316" s="182"/>
    </row>
    <row r="317" spans="1:16" ht="15.75">
      <c r="A317" s="189">
        <f t="shared" si="9"/>
        <v>308</v>
      </c>
      <c r="B317" s="190" t="s">
        <v>745</v>
      </c>
      <c r="C317" s="191" t="s">
        <v>1114</v>
      </c>
      <c r="D317" s="190" t="s">
        <v>353</v>
      </c>
      <c r="E317" s="192">
        <v>548</v>
      </c>
      <c r="F317" s="193">
        <v>1.67</v>
      </c>
      <c r="G317" s="194">
        <f t="shared" si="8"/>
        <v>2.5855466677132428E-4</v>
      </c>
      <c r="I317" s="274"/>
      <c r="J317"/>
      <c r="K317"/>
      <c r="L317"/>
      <c r="M317"/>
      <c r="N317" s="180"/>
      <c r="O317" s="181"/>
      <c r="P317" s="182"/>
    </row>
    <row r="318" spans="1:16" ht="15.75">
      <c r="A318" s="189">
        <f t="shared" si="9"/>
        <v>309</v>
      </c>
      <c r="B318" s="190" t="s">
        <v>746</v>
      </c>
      <c r="C318" s="191" t="s">
        <v>1115</v>
      </c>
      <c r="D318" s="190" t="s">
        <v>354</v>
      </c>
      <c r="E318" s="192">
        <v>119</v>
      </c>
      <c r="F318" s="193">
        <v>1.66</v>
      </c>
      <c r="G318" s="194">
        <f t="shared" si="8"/>
        <v>2.5700643523377144E-4</v>
      </c>
      <c r="I318" s="274"/>
      <c r="J318"/>
      <c r="K318"/>
      <c r="L318"/>
      <c r="M318"/>
      <c r="N318" s="180"/>
      <c r="O318" s="181"/>
      <c r="P318" s="182"/>
    </row>
    <row r="319" spans="1:16" ht="15.75">
      <c r="A319" s="189">
        <f t="shared" si="9"/>
        <v>310</v>
      </c>
      <c r="B319" s="190" t="s">
        <v>747</v>
      </c>
      <c r="C319" s="191" t="s">
        <v>1116</v>
      </c>
      <c r="D319" s="190" t="s">
        <v>323</v>
      </c>
      <c r="E319" s="192">
        <v>860</v>
      </c>
      <c r="F319" s="193">
        <v>1.62</v>
      </c>
      <c r="G319" s="194">
        <f t="shared" si="8"/>
        <v>2.508135090835601E-4</v>
      </c>
      <c r="I319" s="274"/>
      <c r="J319"/>
      <c r="K319"/>
      <c r="L319"/>
      <c r="M319"/>
      <c r="N319" s="180"/>
      <c r="O319" s="181"/>
      <c r="P319" s="182"/>
    </row>
    <row r="320" spans="1:16" ht="15.75">
      <c r="A320" s="189">
        <f t="shared" si="9"/>
        <v>311</v>
      </c>
      <c r="B320" s="190" t="s">
        <v>748</v>
      </c>
      <c r="C320" s="191" t="s">
        <v>1117</v>
      </c>
      <c r="D320" s="190" t="s">
        <v>319</v>
      </c>
      <c r="E320" s="192">
        <v>17697</v>
      </c>
      <c r="F320" s="193">
        <v>1.62</v>
      </c>
      <c r="G320" s="194">
        <f t="shared" si="8"/>
        <v>2.508135090835601E-4</v>
      </c>
      <c r="I320" s="274"/>
      <c r="J320"/>
      <c r="K320"/>
      <c r="L320"/>
      <c r="M320"/>
      <c r="N320" s="180"/>
      <c r="O320" s="181"/>
      <c r="P320" s="182"/>
    </row>
    <row r="321" spans="1:16" ht="15.75">
      <c r="A321" s="189">
        <f t="shared" si="9"/>
        <v>312</v>
      </c>
      <c r="B321" s="190" t="s">
        <v>749</v>
      </c>
      <c r="C321" s="191" t="s">
        <v>1118</v>
      </c>
      <c r="D321" s="190" t="s">
        <v>310</v>
      </c>
      <c r="E321" s="192">
        <v>373</v>
      </c>
      <c r="F321" s="193">
        <v>1.61</v>
      </c>
      <c r="G321" s="194">
        <f t="shared" si="8"/>
        <v>2.4926527754600726E-4</v>
      </c>
      <c r="I321" s="274"/>
      <c r="J321"/>
      <c r="K321"/>
      <c r="L321"/>
      <c r="M321"/>
      <c r="N321" s="180"/>
      <c r="O321" s="181"/>
      <c r="P321" s="182"/>
    </row>
    <row r="322" spans="1:16" ht="15.75">
      <c r="A322" s="189">
        <f t="shared" si="9"/>
        <v>313</v>
      </c>
      <c r="B322" s="190" t="s">
        <v>750</v>
      </c>
      <c r="C322" s="191" t="s">
        <v>1119</v>
      </c>
      <c r="D322" s="190" t="s">
        <v>316</v>
      </c>
      <c r="E322" s="192">
        <v>802</v>
      </c>
      <c r="F322" s="193">
        <v>1.6</v>
      </c>
      <c r="G322" s="194">
        <f t="shared" si="8"/>
        <v>2.4771704600845442E-4</v>
      </c>
      <c r="I322" s="274"/>
      <c r="J322"/>
      <c r="K322"/>
      <c r="L322"/>
      <c r="M322"/>
      <c r="N322" s="180"/>
      <c r="O322" s="181"/>
      <c r="P322" s="182"/>
    </row>
    <row r="323" spans="1:16" ht="15.75">
      <c r="A323" s="189">
        <f t="shared" si="9"/>
        <v>314</v>
      </c>
      <c r="B323" s="190" t="s">
        <v>751</v>
      </c>
      <c r="C323" s="191" t="s">
        <v>1120</v>
      </c>
      <c r="D323" s="190" t="s">
        <v>307</v>
      </c>
      <c r="E323" s="192">
        <v>3626</v>
      </c>
      <c r="F323" s="193">
        <v>1.58</v>
      </c>
      <c r="G323" s="194">
        <f t="shared" si="8"/>
        <v>2.4462058293334875E-4</v>
      </c>
      <c r="I323" s="274"/>
      <c r="J323"/>
      <c r="K323"/>
      <c r="L323"/>
      <c r="M323"/>
      <c r="N323" s="180"/>
      <c r="O323" s="181"/>
      <c r="P323" s="182"/>
    </row>
    <row r="324" spans="1:16" ht="15.75">
      <c r="A324" s="189">
        <f t="shared" si="9"/>
        <v>315</v>
      </c>
      <c r="B324" s="190" t="s">
        <v>752</v>
      </c>
      <c r="C324" s="191" t="s">
        <v>1121</v>
      </c>
      <c r="D324" s="190" t="s">
        <v>321</v>
      </c>
      <c r="E324" s="192">
        <v>486</v>
      </c>
      <c r="F324" s="193">
        <v>1.57</v>
      </c>
      <c r="G324" s="194">
        <f t="shared" si="8"/>
        <v>2.4307235139579589E-4</v>
      </c>
      <c r="I324" s="274"/>
      <c r="J324"/>
      <c r="K324"/>
      <c r="L324"/>
      <c r="M324"/>
      <c r="N324" s="180"/>
      <c r="O324" s="181"/>
      <c r="P324" s="182"/>
    </row>
    <row r="325" spans="1:16" ht="15.75">
      <c r="A325" s="189">
        <f t="shared" si="9"/>
        <v>316</v>
      </c>
      <c r="B325" s="190" t="s">
        <v>753</v>
      </c>
      <c r="C325" s="191" t="s">
        <v>1122</v>
      </c>
      <c r="D325" s="190" t="s">
        <v>309</v>
      </c>
      <c r="E325" s="192">
        <v>301</v>
      </c>
      <c r="F325" s="193">
        <v>1.57</v>
      </c>
      <c r="G325" s="194">
        <f t="shared" si="8"/>
        <v>2.4307235139579589E-4</v>
      </c>
      <c r="I325" s="274"/>
      <c r="J325"/>
      <c r="K325"/>
      <c r="L325"/>
      <c r="M325"/>
      <c r="N325" s="180"/>
      <c r="O325" s="181"/>
      <c r="P325" s="182"/>
    </row>
    <row r="326" spans="1:16" ht="15.75">
      <c r="A326" s="189">
        <f t="shared" si="9"/>
        <v>317</v>
      </c>
      <c r="B326" s="190" t="s">
        <v>754</v>
      </c>
      <c r="C326" s="191" t="s">
        <v>1123</v>
      </c>
      <c r="D326" s="190" t="s">
        <v>323</v>
      </c>
      <c r="E326" s="192">
        <v>4284</v>
      </c>
      <c r="F326" s="193">
        <v>1.57</v>
      </c>
      <c r="G326" s="194">
        <f t="shared" si="8"/>
        <v>2.4307235139579589E-4</v>
      </c>
      <c r="I326" s="274"/>
      <c r="J326"/>
      <c r="K326"/>
      <c r="L326"/>
      <c r="M326"/>
      <c r="N326" s="180"/>
      <c r="O326" s="181"/>
      <c r="P326" s="182"/>
    </row>
    <row r="327" spans="1:16" ht="15.75">
      <c r="A327" s="189">
        <f t="shared" si="9"/>
        <v>318</v>
      </c>
      <c r="B327" s="190" t="s">
        <v>755</v>
      </c>
      <c r="C327" s="191" t="s">
        <v>1124</v>
      </c>
      <c r="D327" s="190" t="s">
        <v>314</v>
      </c>
      <c r="E327" s="192">
        <v>4848</v>
      </c>
      <c r="F327" s="193">
        <v>1.57</v>
      </c>
      <c r="G327" s="194">
        <f t="shared" si="8"/>
        <v>2.4307235139579589E-4</v>
      </c>
      <c r="I327" s="274"/>
      <c r="J327"/>
      <c r="K327"/>
      <c r="L327"/>
      <c r="M327"/>
      <c r="N327" s="180"/>
      <c r="O327" s="181"/>
      <c r="P327" s="182"/>
    </row>
    <row r="328" spans="1:16" ht="15.75">
      <c r="A328" s="189">
        <f t="shared" si="9"/>
        <v>319</v>
      </c>
      <c r="B328" s="190" t="s">
        <v>756</v>
      </c>
      <c r="C328" s="191" t="s">
        <v>1125</v>
      </c>
      <c r="D328" s="190" t="s">
        <v>1126</v>
      </c>
      <c r="E328" s="192">
        <v>19096</v>
      </c>
      <c r="F328" s="193">
        <v>1.57</v>
      </c>
      <c r="G328" s="194">
        <f t="shared" si="8"/>
        <v>2.4307235139579589E-4</v>
      </c>
      <c r="I328" s="274"/>
      <c r="J328"/>
      <c r="K328"/>
      <c r="L328"/>
      <c r="M328"/>
      <c r="N328" s="180"/>
      <c r="O328" s="181"/>
      <c r="P328" s="182"/>
    </row>
    <row r="329" spans="1:16" ht="15.75">
      <c r="A329" s="189">
        <f t="shared" si="9"/>
        <v>320</v>
      </c>
      <c r="B329" s="190" t="s">
        <v>757</v>
      </c>
      <c r="C329" s="191" t="s">
        <v>1127</v>
      </c>
      <c r="D329" s="190" t="s">
        <v>307</v>
      </c>
      <c r="E329" s="192">
        <v>147</v>
      </c>
      <c r="F329" s="193">
        <v>1.5</v>
      </c>
      <c r="G329" s="194">
        <f t="shared" si="8"/>
        <v>2.3223473063292601E-4</v>
      </c>
      <c r="I329" s="274"/>
      <c r="J329"/>
      <c r="K329"/>
      <c r="L329"/>
      <c r="M329"/>
      <c r="N329" s="180"/>
      <c r="O329" s="181"/>
      <c r="P329" s="182"/>
    </row>
    <row r="330" spans="1:16" ht="15.75">
      <c r="A330" s="189">
        <f t="shared" si="9"/>
        <v>321</v>
      </c>
      <c r="B330" s="190" t="s">
        <v>758</v>
      </c>
      <c r="C330" s="191" t="s">
        <v>1128</v>
      </c>
      <c r="D330" s="190" t="s">
        <v>308</v>
      </c>
      <c r="E330" s="192">
        <v>1224</v>
      </c>
      <c r="F330" s="193">
        <v>1.5</v>
      </c>
      <c r="G330" s="194">
        <f t="shared" si="8"/>
        <v>2.3223473063292601E-4</v>
      </c>
      <c r="I330" s="274"/>
      <c r="J330"/>
      <c r="K330"/>
      <c r="L330"/>
      <c r="M330"/>
      <c r="N330" s="180"/>
      <c r="O330" s="181"/>
      <c r="P330" s="182"/>
    </row>
    <row r="331" spans="1:16" ht="15.75">
      <c r="A331" s="189">
        <f t="shared" si="9"/>
        <v>322</v>
      </c>
      <c r="B331" s="190" t="s">
        <v>759</v>
      </c>
      <c r="C331" s="191" t="s">
        <v>1129</v>
      </c>
      <c r="D331" s="190" t="s">
        <v>311</v>
      </c>
      <c r="E331" s="192">
        <v>2261</v>
      </c>
      <c r="F331" s="193">
        <v>1.49</v>
      </c>
      <c r="G331" s="194">
        <f t="shared" ref="G331:G394" si="10">+F331/$F$529</f>
        <v>2.3068649909537315E-4</v>
      </c>
      <c r="I331" s="274"/>
      <c r="J331"/>
      <c r="K331"/>
      <c r="L331"/>
      <c r="M331"/>
      <c r="N331" s="180"/>
      <c r="O331" s="181"/>
      <c r="P331" s="182"/>
    </row>
    <row r="332" spans="1:16" ht="15.75">
      <c r="A332" s="189">
        <f t="shared" ref="A332:A395" si="11">+A331+1</f>
        <v>323</v>
      </c>
      <c r="B332" s="190" t="s">
        <v>760</v>
      </c>
      <c r="C332" s="191" t="s">
        <v>1130</v>
      </c>
      <c r="D332" s="190" t="s">
        <v>352</v>
      </c>
      <c r="E332" s="192">
        <v>849</v>
      </c>
      <c r="F332" s="193">
        <v>1.48</v>
      </c>
      <c r="G332" s="194">
        <f t="shared" si="10"/>
        <v>2.2913826755782031E-4</v>
      </c>
      <c r="I332" s="274"/>
      <c r="J332"/>
      <c r="K332"/>
      <c r="L332"/>
      <c r="M332"/>
      <c r="N332" s="180"/>
      <c r="O332" s="181"/>
      <c r="P332" s="182"/>
    </row>
    <row r="333" spans="1:16" ht="15.75">
      <c r="A333" s="189">
        <f t="shared" si="11"/>
        <v>324</v>
      </c>
      <c r="B333" s="190" t="s">
        <v>761</v>
      </c>
      <c r="C333" s="191" t="s">
        <v>1131</v>
      </c>
      <c r="D333" s="190" t="s">
        <v>321</v>
      </c>
      <c r="E333" s="192">
        <v>56</v>
      </c>
      <c r="F333" s="193">
        <v>1.45</v>
      </c>
      <c r="G333" s="194">
        <f t="shared" si="10"/>
        <v>2.2449357294516181E-4</v>
      </c>
      <c r="I333" s="274"/>
      <c r="J333"/>
      <c r="K333"/>
      <c r="L333"/>
      <c r="M333"/>
      <c r="N333" s="180"/>
      <c r="O333" s="181"/>
      <c r="P333" s="182"/>
    </row>
    <row r="334" spans="1:16" ht="15.75">
      <c r="A334" s="189">
        <f t="shared" si="11"/>
        <v>325</v>
      </c>
      <c r="B334" s="190" t="s">
        <v>762</v>
      </c>
      <c r="C334" s="191" t="s">
        <v>1132</v>
      </c>
      <c r="D334" s="190" t="s">
        <v>355</v>
      </c>
      <c r="E334" s="192">
        <v>1831</v>
      </c>
      <c r="F334" s="193">
        <v>1.45</v>
      </c>
      <c r="G334" s="194">
        <f t="shared" si="10"/>
        <v>2.2449357294516181E-4</v>
      </c>
      <c r="I334" s="274"/>
      <c r="J334"/>
      <c r="K334"/>
      <c r="L334"/>
      <c r="M334"/>
      <c r="N334" s="180"/>
      <c r="O334" s="181"/>
      <c r="P334" s="182"/>
    </row>
    <row r="335" spans="1:16" ht="15.75">
      <c r="A335" s="189">
        <f t="shared" si="11"/>
        <v>326</v>
      </c>
      <c r="B335" s="190" t="s">
        <v>763</v>
      </c>
      <c r="C335" s="191" t="s">
        <v>1133</v>
      </c>
      <c r="D335" s="190" t="s">
        <v>1134</v>
      </c>
      <c r="E335" s="192">
        <v>8330</v>
      </c>
      <c r="F335" s="193">
        <v>1.44</v>
      </c>
      <c r="G335" s="194">
        <f t="shared" si="10"/>
        <v>2.2294534140760894E-4</v>
      </c>
      <c r="I335" s="274"/>
      <c r="J335"/>
      <c r="K335"/>
      <c r="L335"/>
      <c r="M335"/>
      <c r="N335" s="180"/>
      <c r="O335" s="181"/>
      <c r="P335" s="182"/>
    </row>
    <row r="336" spans="1:16" ht="15.75">
      <c r="A336" s="189">
        <f t="shared" si="11"/>
        <v>327</v>
      </c>
      <c r="B336" s="190" t="s">
        <v>764</v>
      </c>
      <c r="C336" s="191" t="s">
        <v>1135</v>
      </c>
      <c r="D336" s="190" t="s">
        <v>307</v>
      </c>
      <c r="E336" s="192">
        <v>7545</v>
      </c>
      <c r="F336" s="193">
        <v>1.43</v>
      </c>
      <c r="G336" s="194">
        <f t="shared" si="10"/>
        <v>2.2139710987005611E-4</v>
      </c>
      <c r="I336" s="274"/>
      <c r="J336"/>
      <c r="K336"/>
      <c r="L336"/>
      <c r="M336"/>
      <c r="N336" s="180"/>
      <c r="O336" s="181"/>
      <c r="P336" s="182"/>
    </row>
    <row r="337" spans="1:16" ht="15.75">
      <c r="A337" s="189">
        <f t="shared" si="11"/>
        <v>328</v>
      </c>
      <c r="B337" s="190" t="s">
        <v>765</v>
      </c>
      <c r="C337" s="191" t="s">
        <v>1136</v>
      </c>
      <c r="D337" s="190" t="s">
        <v>323</v>
      </c>
      <c r="E337" s="192">
        <v>2372</v>
      </c>
      <c r="F337" s="193">
        <v>1.41</v>
      </c>
      <c r="G337" s="194">
        <f t="shared" si="10"/>
        <v>2.1830064679495044E-4</v>
      </c>
      <c r="I337" s="274"/>
      <c r="J337"/>
      <c r="K337"/>
      <c r="L337"/>
      <c r="M337"/>
      <c r="N337" s="180"/>
      <c r="O337" s="181"/>
      <c r="P337" s="182"/>
    </row>
    <row r="338" spans="1:16" ht="15.75">
      <c r="A338" s="189">
        <f t="shared" si="11"/>
        <v>329</v>
      </c>
      <c r="B338" s="190" t="s">
        <v>766</v>
      </c>
      <c r="C338" s="191" t="s">
        <v>1137</v>
      </c>
      <c r="D338" s="190" t="s">
        <v>310</v>
      </c>
      <c r="E338" s="192">
        <v>5271</v>
      </c>
      <c r="F338" s="193">
        <v>1.41</v>
      </c>
      <c r="G338" s="194">
        <f t="shared" si="10"/>
        <v>2.1830064679495044E-4</v>
      </c>
      <c r="I338" s="274"/>
      <c r="J338"/>
      <c r="K338"/>
      <c r="L338"/>
      <c r="M338"/>
      <c r="N338" s="180"/>
      <c r="O338" s="181"/>
      <c r="P338" s="182"/>
    </row>
    <row r="339" spans="1:16" ht="15.75">
      <c r="A339" s="189">
        <f t="shared" si="11"/>
        <v>330</v>
      </c>
      <c r="B339" s="190" t="s">
        <v>767</v>
      </c>
      <c r="C339" s="191" t="s">
        <v>1138</v>
      </c>
      <c r="D339" s="190" t="s">
        <v>317</v>
      </c>
      <c r="E339" s="192">
        <v>1499</v>
      </c>
      <c r="F339" s="193">
        <v>1.38</v>
      </c>
      <c r="G339" s="194">
        <f t="shared" si="10"/>
        <v>2.136559521822919E-4</v>
      </c>
      <c r="I339" s="274"/>
      <c r="J339"/>
      <c r="K339"/>
      <c r="L339"/>
      <c r="M339"/>
      <c r="N339" s="180"/>
      <c r="O339" s="181"/>
      <c r="P339" s="182"/>
    </row>
    <row r="340" spans="1:16" ht="15.75">
      <c r="A340" s="189">
        <f t="shared" si="11"/>
        <v>331</v>
      </c>
      <c r="B340" s="190" t="s">
        <v>768</v>
      </c>
      <c r="C340" s="191" t="s">
        <v>1139</v>
      </c>
      <c r="D340" s="190" t="s">
        <v>310</v>
      </c>
      <c r="E340" s="192">
        <v>448</v>
      </c>
      <c r="F340" s="193">
        <v>1.38</v>
      </c>
      <c r="G340" s="194">
        <f t="shared" si="10"/>
        <v>2.136559521822919E-4</v>
      </c>
      <c r="I340" s="274"/>
      <c r="J340"/>
      <c r="K340"/>
      <c r="L340"/>
      <c r="M340"/>
      <c r="N340" s="180"/>
      <c r="O340" s="181"/>
      <c r="P340" s="182"/>
    </row>
    <row r="341" spans="1:16" ht="15.75">
      <c r="A341" s="189">
        <f t="shared" si="11"/>
        <v>332</v>
      </c>
      <c r="B341" s="190" t="s">
        <v>769</v>
      </c>
      <c r="C341" s="191" t="s">
        <v>1140</v>
      </c>
      <c r="D341" s="190" t="s">
        <v>323</v>
      </c>
      <c r="E341" s="192">
        <v>3304</v>
      </c>
      <c r="F341" s="193">
        <v>1.36</v>
      </c>
      <c r="G341" s="194">
        <f t="shared" si="10"/>
        <v>2.1055948910718626E-4</v>
      </c>
      <c r="I341" s="274"/>
      <c r="J341"/>
      <c r="K341"/>
      <c r="L341"/>
      <c r="M341"/>
      <c r="N341" s="180"/>
      <c r="O341" s="181"/>
      <c r="P341" s="182"/>
    </row>
    <row r="342" spans="1:16" ht="15.75">
      <c r="A342" s="189">
        <f t="shared" si="11"/>
        <v>333</v>
      </c>
      <c r="B342" s="190" t="s">
        <v>770</v>
      </c>
      <c r="C342" s="191" t="s">
        <v>1141</v>
      </c>
      <c r="D342" s="190" t="s">
        <v>311</v>
      </c>
      <c r="E342" s="192">
        <v>1211</v>
      </c>
      <c r="F342" s="193">
        <v>1.35</v>
      </c>
      <c r="G342" s="194">
        <f t="shared" si="10"/>
        <v>2.0901125756963342E-4</v>
      </c>
      <c r="I342" s="274"/>
      <c r="J342"/>
      <c r="K342"/>
      <c r="L342"/>
      <c r="M342"/>
      <c r="N342" s="180"/>
      <c r="O342" s="181"/>
      <c r="P342" s="182"/>
    </row>
    <row r="343" spans="1:16" ht="15.75">
      <c r="A343" s="189">
        <f t="shared" si="11"/>
        <v>334</v>
      </c>
      <c r="B343" s="190" t="s">
        <v>771</v>
      </c>
      <c r="C343" s="191" t="s">
        <v>1142</v>
      </c>
      <c r="D343" s="190" t="s">
        <v>319</v>
      </c>
      <c r="E343" s="192">
        <v>1630</v>
      </c>
      <c r="F343" s="193">
        <v>1.34</v>
      </c>
      <c r="G343" s="194">
        <f t="shared" si="10"/>
        <v>2.0746302603208059E-4</v>
      </c>
      <c r="I343" s="274"/>
      <c r="J343"/>
      <c r="K343"/>
      <c r="L343"/>
      <c r="M343"/>
      <c r="N343" s="180"/>
      <c r="O343" s="181"/>
      <c r="P343" s="182"/>
    </row>
    <row r="344" spans="1:16" ht="15.75">
      <c r="A344" s="189">
        <f t="shared" si="11"/>
        <v>335</v>
      </c>
      <c r="B344" s="190" t="s">
        <v>772</v>
      </c>
      <c r="C344" s="191" t="s">
        <v>1143</v>
      </c>
      <c r="D344" s="190" t="s">
        <v>353</v>
      </c>
      <c r="E344" s="192">
        <v>2286</v>
      </c>
      <c r="F344" s="193">
        <v>1.32</v>
      </c>
      <c r="G344" s="194">
        <f t="shared" si="10"/>
        <v>2.0436656295697489E-4</v>
      </c>
      <c r="I344" s="274"/>
      <c r="J344"/>
      <c r="K344"/>
      <c r="L344"/>
      <c r="M344"/>
      <c r="N344" s="180"/>
      <c r="O344" s="181"/>
      <c r="P344" s="182"/>
    </row>
    <row r="345" spans="1:16" ht="15.75">
      <c r="A345" s="189">
        <f t="shared" si="11"/>
        <v>336</v>
      </c>
      <c r="B345" s="190" t="s">
        <v>773</v>
      </c>
      <c r="C345" s="191" t="s">
        <v>1144</v>
      </c>
      <c r="D345" s="190" t="s">
        <v>313</v>
      </c>
      <c r="E345" s="192">
        <v>502</v>
      </c>
      <c r="F345" s="193">
        <v>1.32</v>
      </c>
      <c r="G345" s="194">
        <f t="shared" si="10"/>
        <v>2.0436656295697489E-4</v>
      </c>
      <c r="I345" s="274"/>
      <c r="J345"/>
      <c r="K345"/>
      <c r="L345"/>
      <c r="M345"/>
      <c r="N345" s="180"/>
      <c r="O345" s="181"/>
      <c r="P345" s="182"/>
    </row>
    <row r="346" spans="1:16" ht="15.75">
      <c r="A346" s="189">
        <f t="shared" si="11"/>
        <v>337</v>
      </c>
      <c r="B346" s="190" t="s">
        <v>774</v>
      </c>
      <c r="C346" s="191" t="s">
        <v>1145</v>
      </c>
      <c r="D346" s="190" t="s">
        <v>307</v>
      </c>
      <c r="E346" s="192">
        <v>268</v>
      </c>
      <c r="F346" s="193">
        <v>1.32</v>
      </c>
      <c r="G346" s="194">
        <f t="shared" si="10"/>
        <v>2.0436656295697489E-4</v>
      </c>
      <c r="I346" s="274"/>
      <c r="J346"/>
      <c r="K346"/>
      <c r="L346"/>
      <c r="M346"/>
      <c r="N346" s="180"/>
      <c r="O346" s="181"/>
      <c r="P346" s="182"/>
    </row>
    <row r="347" spans="1:16" ht="15.75">
      <c r="A347" s="189">
        <f t="shared" si="11"/>
        <v>338</v>
      </c>
      <c r="B347" s="190" t="s">
        <v>775</v>
      </c>
      <c r="C347" s="191" t="s">
        <v>1146</v>
      </c>
      <c r="D347" s="190" t="s">
        <v>355</v>
      </c>
      <c r="E347" s="192">
        <v>1371</v>
      </c>
      <c r="F347" s="193">
        <v>1.31</v>
      </c>
      <c r="G347" s="194">
        <f t="shared" si="10"/>
        <v>2.0281833141942205E-4</v>
      </c>
      <c r="I347" s="274"/>
      <c r="J347"/>
      <c r="K347"/>
      <c r="L347"/>
      <c r="M347"/>
      <c r="N347" s="180"/>
      <c r="O347" s="181"/>
      <c r="P347" s="182"/>
    </row>
    <row r="348" spans="1:16" ht="15.75">
      <c r="A348" s="189">
        <f t="shared" si="11"/>
        <v>339</v>
      </c>
      <c r="B348" s="190" t="s">
        <v>776</v>
      </c>
      <c r="C348" s="191" t="s">
        <v>1147</v>
      </c>
      <c r="D348" s="190" t="s">
        <v>500</v>
      </c>
      <c r="E348" s="192">
        <v>1398</v>
      </c>
      <c r="F348" s="193">
        <v>1.29</v>
      </c>
      <c r="G348" s="194">
        <f t="shared" si="10"/>
        <v>1.9972186834431638E-4</v>
      </c>
      <c r="I348" s="274"/>
      <c r="J348"/>
      <c r="K348"/>
      <c r="L348"/>
      <c r="M348"/>
      <c r="N348" s="180"/>
      <c r="O348" s="181"/>
      <c r="P348" s="182"/>
    </row>
    <row r="349" spans="1:16" ht="15.75">
      <c r="A349" s="189">
        <f t="shared" si="11"/>
        <v>340</v>
      </c>
      <c r="B349" s="190" t="s">
        <v>247</v>
      </c>
      <c r="C349" s="191" t="s">
        <v>248</v>
      </c>
      <c r="D349" s="190" t="s">
        <v>323</v>
      </c>
      <c r="E349" s="192">
        <v>6654</v>
      </c>
      <c r="F349" s="193">
        <v>1.28</v>
      </c>
      <c r="G349" s="194">
        <f t="shared" si="10"/>
        <v>1.9817363680676352E-4</v>
      </c>
      <c r="I349" s="274"/>
      <c r="J349"/>
      <c r="K349"/>
      <c r="L349"/>
      <c r="M349"/>
      <c r="N349" s="180"/>
      <c r="O349" s="181"/>
      <c r="P349" s="182"/>
    </row>
    <row r="350" spans="1:16" ht="15.75">
      <c r="A350" s="189">
        <f t="shared" si="11"/>
        <v>341</v>
      </c>
      <c r="B350" s="190" t="s">
        <v>777</v>
      </c>
      <c r="C350" s="191" t="s">
        <v>1148</v>
      </c>
      <c r="D350" s="190" t="s">
        <v>315</v>
      </c>
      <c r="E350" s="192">
        <v>6925</v>
      </c>
      <c r="F350" s="193">
        <v>1.27</v>
      </c>
      <c r="G350" s="194">
        <f t="shared" si="10"/>
        <v>1.9662540526921068E-4</v>
      </c>
      <c r="I350" s="274"/>
      <c r="J350"/>
      <c r="K350"/>
      <c r="L350"/>
      <c r="M350"/>
      <c r="N350" s="180"/>
      <c r="O350" s="181"/>
      <c r="P350" s="182"/>
    </row>
    <row r="351" spans="1:16" ht="15.75">
      <c r="A351" s="189">
        <f t="shared" si="11"/>
        <v>342</v>
      </c>
      <c r="B351" s="190" t="s">
        <v>778</v>
      </c>
      <c r="C351" s="191" t="s">
        <v>1149</v>
      </c>
      <c r="D351" s="190" t="s">
        <v>317</v>
      </c>
      <c r="E351" s="192">
        <v>201</v>
      </c>
      <c r="F351" s="193">
        <v>1.27</v>
      </c>
      <c r="G351" s="194">
        <f t="shared" si="10"/>
        <v>1.9662540526921068E-4</v>
      </c>
      <c r="I351" s="274"/>
      <c r="J351"/>
      <c r="K351"/>
      <c r="L351"/>
      <c r="M351"/>
      <c r="N351" s="180"/>
      <c r="O351" s="181"/>
      <c r="P351" s="182"/>
    </row>
    <row r="352" spans="1:16" ht="15.75">
      <c r="A352" s="189">
        <f t="shared" si="11"/>
        <v>343</v>
      </c>
      <c r="B352" s="190" t="s">
        <v>779</v>
      </c>
      <c r="C352" s="191" t="s">
        <v>1150</v>
      </c>
      <c r="D352" s="190" t="s">
        <v>508</v>
      </c>
      <c r="E352" s="192">
        <v>1256</v>
      </c>
      <c r="F352" s="193">
        <v>1.26</v>
      </c>
      <c r="G352" s="194">
        <f t="shared" si="10"/>
        <v>1.9507717373165785E-4</v>
      </c>
      <c r="I352" s="274"/>
      <c r="J352"/>
      <c r="K352"/>
      <c r="L352"/>
      <c r="M352"/>
      <c r="N352" s="180"/>
      <c r="O352" s="181"/>
      <c r="P352" s="182"/>
    </row>
    <row r="353" spans="1:16" ht="15.75">
      <c r="A353" s="189">
        <f t="shared" si="11"/>
        <v>344</v>
      </c>
      <c r="B353" s="190" t="s">
        <v>780</v>
      </c>
      <c r="C353" s="191" t="s">
        <v>1151</v>
      </c>
      <c r="D353" s="190" t="s">
        <v>323</v>
      </c>
      <c r="E353" s="192">
        <v>3108</v>
      </c>
      <c r="F353" s="193">
        <v>1.23</v>
      </c>
      <c r="G353" s="194">
        <f t="shared" si="10"/>
        <v>1.9043247911899931E-4</v>
      </c>
      <c r="I353" s="274"/>
      <c r="J353"/>
      <c r="K353"/>
      <c r="L353"/>
      <c r="M353"/>
      <c r="N353" s="180"/>
      <c r="O353" s="181"/>
      <c r="P353" s="182"/>
    </row>
    <row r="354" spans="1:16" ht="15.75">
      <c r="A354" s="189">
        <f t="shared" si="11"/>
        <v>345</v>
      </c>
      <c r="B354" s="190" t="s">
        <v>781</v>
      </c>
      <c r="C354" s="191" t="s">
        <v>1152</v>
      </c>
      <c r="D354" s="190" t="s">
        <v>320</v>
      </c>
      <c r="E354" s="192">
        <v>2867</v>
      </c>
      <c r="F354" s="193">
        <v>1.21</v>
      </c>
      <c r="G354" s="194">
        <f t="shared" si="10"/>
        <v>1.8733601604389364E-4</v>
      </c>
      <c r="I354" s="274"/>
      <c r="J354"/>
      <c r="K354"/>
      <c r="L354"/>
      <c r="M354"/>
      <c r="N354" s="180"/>
      <c r="O354" s="181"/>
      <c r="P354" s="182"/>
    </row>
    <row r="355" spans="1:16" ht="15.75">
      <c r="A355" s="189">
        <f t="shared" si="11"/>
        <v>346</v>
      </c>
      <c r="B355" s="190" t="s">
        <v>782</v>
      </c>
      <c r="C355" s="191" t="s">
        <v>1153</v>
      </c>
      <c r="D355" s="190" t="s">
        <v>939</v>
      </c>
      <c r="E355" s="192">
        <v>711</v>
      </c>
      <c r="F355" s="193">
        <v>1.2</v>
      </c>
      <c r="G355" s="194">
        <f t="shared" si="10"/>
        <v>1.8578778450634081E-4</v>
      </c>
      <c r="I355" s="274"/>
      <c r="J355"/>
      <c r="K355"/>
      <c r="L355"/>
      <c r="M355"/>
      <c r="N355" s="180"/>
      <c r="O355" s="181"/>
      <c r="P355" s="182"/>
    </row>
    <row r="356" spans="1:16" ht="15.75">
      <c r="A356" s="189">
        <f t="shared" si="11"/>
        <v>347</v>
      </c>
      <c r="B356" s="190" t="s">
        <v>783</v>
      </c>
      <c r="C356" s="191" t="s">
        <v>1154</v>
      </c>
      <c r="D356" s="190" t="s">
        <v>508</v>
      </c>
      <c r="E356" s="192">
        <v>245</v>
      </c>
      <c r="F356" s="193">
        <v>1.19</v>
      </c>
      <c r="G356" s="194">
        <f t="shared" si="10"/>
        <v>1.8423955296878794E-4</v>
      </c>
      <c r="I356" s="274"/>
      <c r="J356"/>
      <c r="K356"/>
      <c r="L356"/>
      <c r="M356"/>
      <c r="N356" s="180"/>
      <c r="O356" s="181"/>
      <c r="P356" s="182"/>
    </row>
    <row r="357" spans="1:16" ht="15.75">
      <c r="A357" s="189">
        <f t="shared" si="11"/>
        <v>348</v>
      </c>
      <c r="B357" s="190" t="s">
        <v>784</v>
      </c>
      <c r="C357" s="191" t="s">
        <v>1155</v>
      </c>
      <c r="D357" s="190" t="s">
        <v>318</v>
      </c>
      <c r="E357" s="192">
        <v>7061</v>
      </c>
      <c r="F357" s="193">
        <v>1.18</v>
      </c>
      <c r="G357" s="194">
        <f t="shared" si="10"/>
        <v>1.8269132143123511E-4</v>
      </c>
      <c r="I357" s="274"/>
      <c r="J357"/>
      <c r="K357"/>
      <c r="L357"/>
      <c r="M357"/>
      <c r="N357" s="180"/>
      <c r="O357" s="181"/>
      <c r="P357" s="182"/>
    </row>
    <row r="358" spans="1:16" ht="15.75">
      <c r="A358" s="189">
        <f t="shared" si="11"/>
        <v>349</v>
      </c>
      <c r="B358" s="190" t="s">
        <v>785</v>
      </c>
      <c r="C358" s="191" t="s">
        <v>1156</v>
      </c>
      <c r="D358" s="190" t="s">
        <v>316</v>
      </c>
      <c r="E358" s="192">
        <v>2495</v>
      </c>
      <c r="F358" s="193">
        <v>1.18</v>
      </c>
      <c r="G358" s="194">
        <f t="shared" si="10"/>
        <v>1.8269132143123511E-4</v>
      </c>
      <c r="I358" s="274"/>
      <c r="J358"/>
      <c r="K358"/>
      <c r="L358"/>
      <c r="M358"/>
      <c r="N358" s="180"/>
      <c r="O358" s="181"/>
      <c r="P358" s="182"/>
    </row>
    <row r="359" spans="1:16" ht="15.75">
      <c r="A359" s="189">
        <f t="shared" si="11"/>
        <v>350</v>
      </c>
      <c r="B359" s="190" t="s">
        <v>786</v>
      </c>
      <c r="C359" s="191" t="s">
        <v>1157</v>
      </c>
      <c r="D359" s="190" t="s">
        <v>307</v>
      </c>
      <c r="E359" s="192">
        <v>11522</v>
      </c>
      <c r="F359" s="193">
        <v>1.1599999999999999</v>
      </c>
      <c r="G359" s="194">
        <f t="shared" si="10"/>
        <v>1.7959485835612943E-4</v>
      </c>
      <c r="I359" s="274"/>
      <c r="J359"/>
      <c r="K359"/>
      <c r="L359"/>
      <c r="M359"/>
      <c r="N359" s="180"/>
      <c r="O359" s="181"/>
      <c r="P359" s="182"/>
    </row>
    <row r="360" spans="1:16" ht="15.75">
      <c r="A360" s="189">
        <f t="shared" si="11"/>
        <v>351</v>
      </c>
      <c r="B360" s="190" t="s">
        <v>409</v>
      </c>
      <c r="C360" s="191" t="s">
        <v>410</v>
      </c>
      <c r="D360" s="190" t="s">
        <v>307</v>
      </c>
      <c r="E360" s="192">
        <v>270</v>
      </c>
      <c r="F360" s="193">
        <v>1.1599999999999999</v>
      </c>
      <c r="G360" s="194">
        <f t="shared" si="10"/>
        <v>1.7959485835612943E-4</v>
      </c>
      <c r="I360" s="274"/>
      <c r="J360"/>
      <c r="K360"/>
      <c r="L360"/>
      <c r="M360"/>
      <c r="N360" s="180"/>
      <c r="O360" s="181"/>
      <c r="P360" s="182"/>
    </row>
    <row r="361" spans="1:16" ht="15.75">
      <c r="A361" s="189">
        <f t="shared" si="11"/>
        <v>352</v>
      </c>
      <c r="B361" s="190" t="s">
        <v>787</v>
      </c>
      <c r="C361" s="191" t="s">
        <v>1158</v>
      </c>
      <c r="D361" s="190" t="s">
        <v>939</v>
      </c>
      <c r="E361" s="192">
        <v>14103</v>
      </c>
      <c r="F361" s="193">
        <v>1.1599999999999999</v>
      </c>
      <c r="G361" s="194">
        <f t="shared" si="10"/>
        <v>1.7959485835612943E-4</v>
      </c>
      <c r="I361" s="274"/>
      <c r="J361"/>
      <c r="K361"/>
      <c r="L361"/>
      <c r="M361"/>
      <c r="N361" s="180"/>
      <c r="O361" s="181"/>
      <c r="P361" s="182"/>
    </row>
    <row r="362" spans="1:16" ht="15.75">
      <c r="A362" s="189">
        <f t="shared" si="11"/>
        <v>353</v>
      </c>
      <c r="B362" s="190" t="s">
        <v>788</v>
      </c>
      <c r="C362" s="191" t="s">
        <v>1159</v>
      </c>
      <c r="D362" s="190" t="s">
        <v>312</v>
      </c>
      <c r="E362" s="192">
        <v>8259</v>
      </c>
      <c r="F362" s="193">
        <v>1.1299999999999999</v>
      </c>
      <c r="G362" s="194">
        <f t="shared" si="10"/>
        <v>1.749501637434709E-4</v>
      </c>
      <c r="I362" s="274"/>
      <c r="J362"/>
      <c r="K362"/>
      <c r="L362"/>
      <c r="M362"/>
      <c r="N362" s="180"/>
      <c r="O362" s="181"/>
      <c r="P362" s="182"/>
    </row>
    <row r="363" spans="1:16" ht="15.75">
      <c r="A363" s="189">
        <f t="shared" si="11"/>
        <v>354</v>
      </c>
      <c r="B363" s="190" t="s">
        <v>789</v>
      </c>
      <c r="C363" s="191" t="s">
        <v>1160</v>
      </c>
      <c r="D363" s="190" t="s">
        <v>321</v>
      </c>
      <c r="E363" s="192">
        <v>3068</v>
      </c>
      <c r="F363" s="193">
        <v>1.1200000000000001</v>
      </c>
      <c r="G363" s="194">
        <f t="shared" si="10"/>
        <v>1.7340193220591809E-4</v>
      </c>
      <c r="I363" s="274"/>
      <c r="J363"/>
      <c r="K363"/>
      <c r="L363"/>
      <c r="M363"/>
      <c r="N363" s="180"/>
      <c r="O363" s="181"/>
      <c r="P363" s="182"/>
    </row>
    <row r="364" spans="1:16" ht="15.75">
      <c r="A364" s="189">
        <f t="shared" si="11"/>
        <v>355</v>
      </c>
      <c r="B364" s="190" t="s">
        <v>790</v>
      </c>
      <c r="C364" s="191" t="s">
        <v>1161</v>
      </c>
      <c r="D364" s="190" t="s">
        <v>307</v>
      </c>
      <c r="E364" s="192">
        <v>130</v>
      </c>
      <c r="F364" s="193">
        <v>1.1200000000000001</v>
      </c>
      <c r="G364" s="194">
        <f t="shared" si="10"/>
        <v>1.7340193220591809E-4</v>
      </c>
      <c r="I364" s="274"/>
      <c r="J364"/>
      <c r="K364"/>
      <c r="L364"/>
      <c r="M364"/>
      <c r="N364" s="180"/>
      <c r="O364" s="181"/>
      <c r="P364" s="182"/>
    </row>
    <row r="365" spans="1:16" ht="15.75">
      <c r="A365" s="189">
        <f t="shared" si="11"/>
        <v>356</v>
      </c>
      <c r="B365" s="190" t="s">
        <v>791</v>
      </c>
      <c r="C365" s="191" t="s">
        <v>991</v>
      </c>
      <c r="D365" s="190" t="s">
        <v>309</v>
      </c>
      <c r="E365" s="192">
        <v>2760</v>
      </c>
      <c r="F365" s="193">
        <v>1.1200000000000001</v>
      </c>
      <c r="G365" s="194">
        <f t="shared" si="10"/>
        <v>1.7340193220591809E-4</v>
      </c>
      <c r="I365" s="274"/>
      <c r="J365"/>
      <c r="K365"/>
      <c r="L365"/>
      <c r="M365"/>
      <c r="N365" s="180"/>
      <c r="O365" s="181"/>
      <c r="P365" s="182"/>
    </row>
    <row r="366" spans="1:16" ht="15.75">
      <c r="A366" s="189">
        <f t="shared" si="11"/>
        <v>357</v>
      </c>
      <c r="B366" s="190" t="s">
        <v>792</v>
      </c>
      <c r="C366" s="191" t="s">
        <v>1162</v>
      </c>
      <c r="D366" s="190" t="s">
        <v>508</v>
      </c>
      <c r="E366" s="192">
        <v>370</v>
      </c>
      <c r="F366" s="193">
        <v>1.1100000000000001</v>
      </c>
      <c r="G366" s="194">
        <f t="shared" si="10"/>
        <v>1.7185370066836526E-4</v>
      </c>
      <c r="I366" s="274"/>
      <c r="J366"/>
      <c r="K366"/>
      <c r="L366"/>
      <c r="M366"/>
      <c r="N366" s="180"/>
      <c r="O366" s="181"/>
      <c r="P366" s="182"/>
    </row>
    <row r="367" spans="1:16" ht="15.75">
      <c r="A367" s="189">
        <f t="shared" si="11"/>
        <v>358</v>
      </c>
      <c r="B367" s="190" t="s">
        <v>793</v>
      </c>
      <c r="C367" s="191" t="s">
        <v>1163</v>
      </c>
      <c r="D367" s="190" t="s">
        <v>354</v>
      </c>
      <c r="E367" s="192">
        <v>2664</v>
      </c>
      <c r="F367" s="193">
        <v>1.1000000000000001</v>
      </c>
      <c r="G367" s="194">
        <f t="shared" si="10"/>
        <v>1.7030546913081242E-4</v>
      </c>
      <c r="I367" s="274"/>
      <c r="J367"/>
      <c r="K367"/>
      <c r="L367"/>
      <c r="M367"/>
      <c r="N367" s="180"/>
      <c r="O367" s="181"/>
      <c r="P367" s="182"/>
    </row>
    <row r="368" spans="1:16" ht="15.75">
      <c r="A368" s="189">
        <f t="shared" si="11"/>
        <v>359</v>
      </c>
      <c r="B368" s="190" t="s">
        <v>794</v>
      </c>
      <c r="C368" s="191" t="s">
        <v>1164</v>
      </c>
      <c r="D368" s="190" t="s">
        <v>1134</v>
      </c>
      <c r="E368" s="192">
        <v>1125</v>
      </c>
      <c r="F368" s="193">
        <v>1.07</v>
      </c>
      <c r="G368" s="194">
        <f t="shared" si="10"/>
        <v>1.6566077451815389E-4</v>
      </c>
      <c r="I368" s="274"/>
      <c r="J368"/>
      <c r="K368"/>
      <c r="L368"/>
      <c r="M368"/>
      <c r="N368" s="180"/>
      <c r="O368" s="181"/>
      <c r="P368" s="182"/>
    </row>
    <row r="369" spans="1:16" ht="15.75">
      <c r="A369" s="189">
        <f t="shared" si="11"/>
        <v>360</v>
      </c>
      <c r="B369" s="190" t="s">
        <v>795</v>
      </c>
      <c r="C369" s="191" t="s">
        <v>1165</v>
      </c>
      <c r="D369" s="190" t="s">
        <v>355</v>
      </c>
      <c r="E369" s="192">
        <v>4478</v>
      </c>
      <c r="F369" s="193">
        <v>1.04</v>
      </c>
      <c r="G369" s="194">
        <f t="shared" si="10"/>
        <v>1.6101607990549538E-4</v>
      </c>
      <c r="I369" s="274"/>
      <c r="J369"/>
      <c r="K369"/>
      <c r="L369"/>
      <c r="M369"/>
      <c r="N369" s="180"/>
      <c r="O369" s="181"/>
      <c r="P369" s="182"/>
    </row>
    <row r="370" spans="1:16" ht="15.75">
      <c r="A370" s="189">
        <f t="shared" si="11"/>
        <v>361</v>
      </c>
      <c r="B370" s="190" t="s">
        <v>796</v>
      </c>
      <c r="C370" s="191" t="s">
        <v>1166</v>
      </c>
      <c r="D370" s="190" t="s">
        <v>1167</v>
      </c>
      <c r="E370" s="192">
        <v>2757</v>
      </c>
      <c r="F370" s="193">
        <v>1.04</v>
      </c>
      <c r="G370" s="194">
        <f t="shared" si="10"/>
        <v>1.6101607990549538E-4</v>
      </c>
      <c r="I370" s="274"/>
      <c r="J370"/>
      <c r="K370"/>
      <c r="L370"/>
      <c r="M370"/>
      <c r="N370" s="180"/>
      <c r="O370" s="181"/>
      <c r="P370" s="182"/>
    </row>
    <row r="371" spans="1:16" ht="15.75">
      <c r="A371" s="189">
        <f t="shared" si="11"/>
        <v>362</v>
      </c>
      <c r="B371" s="190" t="s">
        <v>797</v>
      </c>
      <c r="C371" s="191" t="s">
        <v>1168</v>
      </c>
      <c r="D371" s="190" t="s">
        <v>353</v>
      </c>
      <c r="E371" s="192">
        <v>578</v>
      </c>
      <c r="F371" s="193">
        <v>1</v>
      </c>
      <c r="G371" s="194">
        <f t="shared" si="10"/>
        <v>1.5482315375528401E-4</v>
      </c>
      <c r="I371" s="274"/>
      <c r="J371"/>
      <c r="K371"/>
      <c r="L371"/>
      <c r="M371"/>
      <c r="N371" s="180"/>
      <c r="O371" s="181"/>
      <c r="P371" s="182"/>
    </row>
    <row r="372" spans="1:16" ht="15.75">
      <c r="A372" s="189">
        <f t="shared" si="11"/>
        <v>363</v>
      </c>
      <c r="B372" s="190" t="s">
        <v>798</v>
      </c>
      <c r="C372" s="191" t="s">
        <v>1169</v>
      </c>
      <c r="D372" s="190" t="s">
        <v>311</v>
      </c>
      <c r="E372" s="192">
        <v>993</v>
      </c>
      <c r="F372" s="193">
        <v>0.99</v>
      </c>
      <c r="G372" s="194">
        <f t="shared" si="10"/>
        <v>1.5327492221773117E-4</v>
      </c>
      <c r="I372" s="274"/>
      <c r="J372"/>
      <c r="K372"/>
      <c r="L372"/>
      <c r="M372"/>
      <c r="N372" s="180"/>
      <c r="O372" s="181"/>
      <c r="P372" s="182"/>
    </row>
    <row r="373" spans="1:16" ht="15.75">
      <c r="A373" s="189">
        <f t="shared" si="11"/>
        <v>364</v>
      </c>
      <c r="B373" s="190" t="s">
        <v>799</v>
      </c>
      <c r="C373" s="191" t="s">
        <v>1170</v>
      </c>
      <c r="D373" s="190" t="s">
        <v>312</v>
      </c>
      <c r="E373" s="192">
        <v>646</v>
      </c>
      <c r="F373" s="193">
        <v>0.98</v>
      </c>
      <c r="G373" s="194">
        <f t="shared" si="10"/>
        <v>1.5172669068017831E-4</v>
      </c>
      <c r="I373" s="274"/>
      <c r="J373"/>
      <c r="K373"/>
      <c r="L373"/>
      <c r="M373"/>
      <c r="N373" s="180"/>
      <c r="O373" s="181"/>
      <c r="P373" s="182"/>
    </row>
    <row r="374" spans="1:16" ht="15.75">
      <c r="A374" s="189">
        <f t="shared" si="11"/>
        <v>365</v>
      </c>
      <c r="B374" s="190" t="s">
        <v>800</v>
      </c>
      <c r="C374" s="191" t="s">
        <v>1171</v>
      </c>
      <c r="D374" s="190" t="s">
        <v>309</v>
      </c>
      <c r="E374" s="192">
        <v>2139</v>
      </c>
      <c r="F374" s="193">
        <v>0.98</v>
      </c>
      <c r="G374" s="194">
        <f t="shared" si="10"/>
        <v>1.5172669068017831E-4</v>
      </c>
      <c r="I374" s="274"/>
      <c r="J374"/>
      <c r="K374"/>
      <c r="L374"/>
      <c r="M374"/>
      <c r="N374" s="180"/>
      <c r="O374" s="181"/>
      <c r="P374" s="182"/>
    </row>
    <row r="375" spans="1:16" ht="15.75">
      <c r="A375" s="189">
        <f t="shared" si="11"/>
        <v>366</v>
      </c>
      <c r="B375" s="190" t="s">
        <v>801</v>
      </c>
      <c r="C375" s="191" t="s">
        <v>1172</v>
      </c>
      <c r="D375" s="190" t="s">
        <v>319</v>
      </c>
      <c r="E375" s="192">
        <v>1315</v>
      </c>
      <c r="F375" s="193">
        <v>0.97</v>
      </c>
      <c r="G375" s="194">
        <f t="shared" si="10"/>
        <v>1.5017845914262547E-4</v>
      </c>
      <c r="I375" s="274"/>
      <c r="J375"/>
      <c r="K375"/>
      <c r="L375"/>
      <c r="M375"/>
      <c r="N375" s="180"/>
      <c r="O375" s="181"/>
      <c r="P375" s="182"/>
    </row>
    <row r="376" spans="1:16" ht="15.75">
      <c r="A376" s="189">
        <f t="shared" si="11"/>
        <v>367</v>
      </c>
      <c r="B376" s="190" t="s">
        <v>802</v>
      </c>
      <c r="C376" s="191" t="s">
        <v>1173</v>
      </c>
      <c r="D376" s="190" t="s">
        <v>352</v>
      </c>
      <c r="E376" s="192">
        <v>421</v>
      </c>
      <c r="F376" s="193">
        <v>0.96</v>
      </c>
      <c r="G376" s="194">
        <f t="shared" si="10"/>
        <v>1.4863022760507264E-4</v>
      </c>
      <c r="I376" s="274"/>
      <c r="J376"/>
      <c r="K376"/>
      <c r="L376"/>
      <c r="M376"/>
      <c r="N376" s="180"/>
      <c r="O376" s="181"/>
      <c r="P376" s="182"/>
    </row>
    <row r="377" spans="1:16" ht="15.75">
      <c r="A377" s="189">
        <f t="shared" si="11"/>
        <v>368</v>
      </c>
      <c r="B377" s="190" t="s">
        <v>803</v>
      </c>
      <c r="C377" s="191" t="s">
        <v>1174</v>
      </c>
      <c r="D377" s="190" t="s">
        <v>357</v>
      </c>
      <c r="E377" s="192">
        <v>156</v>
      </c>
      <c r="F377" s="193">
        <v>0.94</v>
      </c>
      <c r="G377" s="194">
        <f t="shared" si="10"/>
        <v>1.4553376452996694E-4</v>
      </c>
      <c r="I377" s="274"/>
      <c r="J377"/>
      <c r="K377"/>
      <c r="L377"/>
      <c r="M377"/>
      <c r="N377" s="180"/>
      <c r="O377" s="181"/>
      <c r="P377" s="182"/>
    </row>
    <row r="378" spans="1:16" ht="15.75">
      <c r="A378" s="189">
        <f t="shared" si="11"/>
        <v>369</v>
      </c>
      <c r="B378" s="190" t="s">
        <v>804</v>
      </c>
      <c r="C378" s="191" t="s">
        <v>1175</v>
      </c>
      <c r="D378" s="190" t="s">
        <v>352</v>
      </c>
      <c r="E378" s="192">
        <v>1550</v>
      </c>
      <c r="F378" s="193">
        <v>0.94</v>
      </c>
      <c r="G378" s="194">
        <f t="shared" si="10"/>
        <v>1.4553376452996694E-4</v>
      </c>
      <c r="I378" s="274"/>
      <c r="J378"/>
      <c r="K378"/>
      <c r="L378"/>
      <c r="M378"/>
      <c r="N378" s="180"/>
      <c r="O378" s="181"/>
      <c r="P378" s="182"/>
    </row>
    <row r="379" spans="1:16" ht="15.75">
      <c r="A379" s="189">
        <f t="shared" si="11"/>
        <v>370</v>
      </c>
      <c r="B379" s="190" t="s">
        <v>805</v>
      </c>
      <c r="C379" s="191" t="s">
        <v>1176</v>
      </c>
      <c r="D379" s="190" t="s">
        <v>310</v>
      </c>
      <c r="E379" s="192">
        <v>5824</v>
      </c>
      <c r="F379" s="193">
        <v>0.94</v>
      </c>
      <c r="G379" s="194">
        <f t="shared" si="10"/>
        <v>1.4553376452996694E-4</v>
      </c>
      <c r="I379" s="274"/>
      <c r="J379"/>
      <c r="K379"/>
      <c r="L379"/>
      <c r="M379"/>
      <c r="N379" s="180"/>
      <c r="O379" s="181"/>
      <c r="P379" s="182"/>
    </row>
    <row r="380" spans="1:16" ht="15.75">
      <c r="A380" s="189">
        <f t="shared" si="11"/>
        <v>371</v>
      </c>
      <c r="B380" s="190" t="s">
        <v>806</v>
      </c>
      <c r="C380" s="191" t="s">
        <v>1177</v>
      </c>
      <c r="D380" s="190" t="s">
        <v>319</v>
      </c>
      <c r="E380" s="192">
        <v>11332</v>
      </c>
      <c r="F380" s="193">
        <v>0.93</v>
      </c>
      <c r="G380" s="194">
        <f t="shared" si="10"/>
        <v>1.4398553299241413E-4</v>
      </c>
      <c r="I380" s="274"/>
      <c r="J380"/>
      <c r="K380"/>
      <c r="L380"/>
      <c r="M380"/>
      <c r="N380" s="180"/>
      <c r="O380" s="181"/>
      <c r="P380" s="182"/>
    </row>
    <row r="381" spans="1:16" ht="15.75">
      <c r="A381" s="189">
        <f t="shared" si="11"/>
        <v>372</v>
      </c>
      <c r="B381" s="190" t="s">
        <v>807</v>
      </c>
      <c r="C381" s="191" t="s">
        <v>1178</v>
      </c>
      <c r="D381" s="190" t="s">
        <v>316</v>
      </c>
      <c r="E381" s="192">
        <v>4121</v>
      </c>
      <c r="F381" s="193">
        <v>0.91</v>
      </c>
      <c r="G381" s="194">
        <f t="shared" si="10"/>
        <v>1.4088906991730843E-4</v>
      </c>
      <c r="I381" s="274"/>
      <c r="J381"/>
      <c r="K381"/>
      <c r="L381"/>
      <c r="M381"/>
      <c r="N381" s="180"/>
      <c r="O381" s="181"/>
      <c r="P381" s="182"/>
    </row>
    <row r="382" spans="1:16" ht="15.75">
      <c r="A382" s="189">
        <f t="shared" si="11"/>
        <v>373</v>
      </c>
      <c r="B382" s="190" t="s">
        <v>808</v>
      </c>
      <c r="C382" s="191" t="s">
        <v>1179</v>
      </c>
      <c r="D382" s="190" t="s">
        <v>426</v>
      </c>
      <c r="E382" s="192">
        <v>884</v>
      </c>
      <c r="F382" s="193">
        <v>0.88</v>
      </c>
      <c r="G382" s="194">
        <f t="shared" si="10"/>
        <v>1.3624437530464993E-4</v>
      </c>
      <c r="I382" s="274"/>
      <c r="J382"/>
      <c r="K382"/>
      <c r="L382"/>
      <c r="M382"/>
      <c r="N382" s="180"/>
      <c r="O382" s="181"/>
      <c r="P382" s="182"/>
    </row>
    <row r="383" spans="1:16" ht="15.75">
      <c r="A383" s="189">
        <f t="shared" si="11"/>
        <v>374</v>
      </c>
      <c r="B383" s="190" t="s">
        <v>809</v>
      </c>
      <c r="C383" s="191" t="s">
        <v>1180</v>
      </c>
      <c r="D383" s="190" t="s">
        <v>354</v>
      </c>
      <c r="E383" s="192">
        <v>1802</v>
      </c>
      <c r="F383" s="193">
        <v>0.87</v>
      </c>
      <c r="G383" s="194">
        <f t="shared" si="10"/>
        <v>1.3469614376709709E-4</v>
      </c>
      <c r="I383" s="274"/>
      <c r="J383"/>
      <c r="K383"/>
      <c r="L383"/>
      <c r="M383"/>
      <c r="N383" s="180"/>
      <c r="O383" s="181"/>
      <c r="P383" s="182"/>
    </row>
    <row r="384" spans="1:16" ht="15.75">
      <c r="A384" s="189">
        <f t="shared" si="11"/>
        <v>375</v>
      </c>
      <c r="B384" s="190" t="s">
        <v>810</v>
      </c>
      <c r="C384" s="191" t="s">
        <v>1181</v>
      </c>
      <c r="D384" s="190" t="s">
        <v>314</v>
      </c>
      <c r="E384" s="192">
        <v>1704</v>
      </c>
      <c r="F384" s="193">
        <v>0.84</v>
      </c>
      <c r="G384" s="194">
        <f t="shared" si="10"/>
        <v>1.3005144915443856E-4</v>
      </c>
      <c r="I384" s="274"/>
      <c r="J384"/>
      <c r="K384"/>
      <c r="L384"/>
      <c r="M384"/>
      <c r="N384" s="180"/>
      <c r="O384" s="181"/>
      <c r="P384" s="182"/>
    </row>
    <row r="385" spans="1:16" ht="15.75">
      <c r="A385" s="189">
        <f t="shared" si="11"/>
        <v>376</v>
      </c>
      <c r="B385" s="190" t="s">
        <v>811</v>
      </c>
      <c r="C385" s="191" t="s">
        <v>1182</v>
      </c>
      <c r="D385" s="190" t="s">
        <v>353</v>
      </c>
      <c r="E385" s="192">
        <v>349</v>
      </c>
      <c r="F385" s="193">
        <v>0.84</v>
      </c>
      <c r="G385" s="194">
        <f t="shared" si="10"/>
        <v>1.3005144915443856E-4</v>
      </c>
      <c r="I385" s="274"/>
      <c r="J385"/>
      <c r="K385"/>
      <c r="L385"/>
      <c r="M385"/>
      <c r="N385" s="180"/>
      <c r="O385" s="181"/>
      <c r="P385" s="182"/>
    </row>
    <row r="386" spans="1:16" ht="15.75">
      <c r="A386" s="189">
        <f t="shared" si="11"/>
        <v>377</v>
      </c>
      <c r="B386" s="190" t="s">
        <v>812</v>
      </c>
      <c r="C386" s="191" t="s">
        <v>1183</v>
      </c>
      <c r="D386" s="190" t="s">
        <v>307</v>
      </c>
      <c r="E386" s="192">
        <v>1572</v>
      </c>
      <c r="F386" s="193">
        <v>0.83</v>
      </c>
      <c r="G386" s="194">
        <f t="shared" si="10"/>
        <v>1.2850321761688572E-4</v>
      </c>
      <c r="I386" s="274"/>
      <c r="J386"/>
      <c r="K386"/>
      <c r="L386"/>
      <c r="M386"/>
      <c r="N386" s="180"/>
      <c r="O386" s="181"/>
      <c r="P386" s="182"/>
    </row>
    <row r="387" spans="1:16" ht="15.75">
      <c r="A387" s="189">
        <f t="shared" si="11"/>
        <v>378</v>
      </c>
      <c r="B387" s="190" t="s">
        <v>813</v>
      </c>
      <c r="C387" s="191" t="s">
        <v>1184</v>
      </c>
      <c r="D387" s="190" t="s">
        <v>311</v>
      </c>
      <c r="E387" s="192">
        <v>429</v>
      </c>
      <c r="F387" s="193">
        <v>0.82</v>
      </c>
      <c r="G387" s="194">
        <f t="shared" si="10"/>
        <v>1.2695498607933288E-4</v>
      </c>
      <c r="I387" s="274"/>
      <c r="J387"/>
      <c r="K387"/>
      <c r="L387"/>
      <c r="M387"/>
      <c r="N387" s="180"/>
      <c r="O387" s="181"/>
      <c r="P387" s="182"/>
    </row>
    <row r="388" spans="1:16" ht="15.75">
      <c r="A388" s="189">
        <f t="shared" si="11"/>
        <v>379</v>
      </c>
      <c r="B388" s="190" t="s">
        <v>814</v>
      </c>
      <c r="C388" s="191" t="s">
        <v>1185</v>
      </c>
      <c r="D388" s="190" t="s">
        <v>355</v>
      </c>
      <c r="E388" s="192">
        <v>372</v>
      </c>
      <c r="F388" s="193">
        <v>0.82</v>
      </c>
      <c r="G388" s="194">
        <f t="shared" si="10"/>
        <v>1.2695498607933288E-4</v>
      </c>
      <c r="I388" s="274"/>
      <c r="J388"/>
      <c r="K388"/>
      <c r="L388"/>
      <c r="M388"/>
      <c r="N388" s="180"/>
      <c r="O388" s="181"/>
      <c r="P388" s="182"/>
    </row>
    <row r="389" spans="1:16" ht="15.75">
      <c r="A389" s="189">
        <f t="shared" si="11"/>
        <v>380</v>
      </c>
      <c r="B389" s="190" t="s">
        <v>815</v>
      </c>
      <c r="C389" s="191" t="s">
        <v>1186</v>
      </c>
      <c r="D389" s="190" t="s">
        <v>317</v>
      </c>
      <c r="E389" s="192">
        <v>755</v>
      </c>
      <c r="F389" s="193">
        <v>0.82</v>
      </c>
      <c r="G389" s="194">
        <f t="shared" si="10"/>
        <v>1.2695498607933288E-4</v>
      </c>
      <c r="I389" s="274"/>
      <c r="J389"/>
      <c r="K389"/>
      <c r="L389"/>
      <c r="M389"/>
      <c r="N389" s="180"/>
      <c r="O389" s="181"/>
      <c r="P389" s="182"/>
    </row>
    <row r="390" spans="1:16" ht="15.75">
      <c r="A390" s="189">
        <f t="shared" si="11"/>
        <v>381</v>
      </c>
      <c r="B390" s="190" t="s">
        <v>816</v>
      </c>
      <c r="C390" s="191" t="s">
        <v>1187</v>
      </c>
      <c r="D390" s="190" t="s">
        <v>316</v>
      </c>
      <c r="E390" s="192">
        <v>771</v>
      </c>
      <c r="F390" s="193">
        <v>0.81</v>
      </c>
      <c r="G390" s="194">
        <f t="shared" si="10"/>
        <v>1.2540675454178005E-4</v>
      </c>
      <c r="I390" s="274"/>
      <c r="J390"/>
      <c r="K390"/>
      <c r="L390"/>
      <c r="M390"/>
      <c r="N390" s="180"/>
      <c r="O390" s="181"/>
      <c r="P390" s="182"/>
    </row>
    <row r="391" spans="1:16" ht="15.75">
      <c r="A391" s="189">
        <f t="shared" si="11"/>
        <v>382</v>
      </c>
      <c r="B391" s="190" t="s">
        <v>817</v>
      </c>
      <c r="C391" s="191" t="s">
        <v>1188</v>
      </c>
      <c r="D391" s="190" t="s">
        <v>355</v>
      </c>
      <c r="E391" s="192">
        <v>206</v>
      </c>
      <c r="F391" s="193">
        <v>0.8</v>
      </c>
      <c r="G391" s="194">
        <f t="shared" si="10"/>
        <v>1.2385852300422721E-4</v>
      </c>
      <c r="I391" s="274"/>
      <c r="J391"/>
      <c r="K391"/>
      <c r="L391"/>
      <c r="M391"/>
      <c r="N391" s="180"/>
      <c r="O391" s="181"/>
      <c r="P391" s="182"/>
    </row>
    <row r="392" spans="1:16" ht="15.75">
      <c r="A392" s="189">
        <f t="shared" si="11"/>
        <v>383</v>
      </c>
      <c r="B392" s="190" t="s">
        <v>818</v>
      </c>
      <c r="C392" s="191" t="s">
        <v>1189</v>
      </c>
      <c r="D392" s="190" t="s">
        <v>355</v>
      </c>
      <c r="E392" s="192">
        <v>1741</v>
      </c>
      <c r="F392" s="193">
        <v>0.79</v>
      </c>
      <c r="G392" s="194">
        <f t="shared" si="10"/>
        <v>1.2231029146667438E-4</v>
      </c>
      <c r="I392" s="274"/>
      <c r="J392"/>
      <c r="K392"/>
      <c r="L392"/>
      <c r="M392"/>
      <c r="N392" s="180"/>
      <c r="O392" s="181"/>
      <c r="P392" s="182"/>
    </row>
    <row r="393" spans="1:16" ht="15.75">
      <c r="A393" s="189">
        <f t="shared" si="11"/>
        <v>384</v>
      </c>
      <c r="B393" s="190" t="s">
        <v>819</v>
      </c>
      <c r="C393" s="191" t="s">
        <v>1190</v>
      </c>
      <c r="D393" s="190" t="s">
        <v>311</v>
      </c>
      <c r="E393" s="192">
        <v>1540</v>
      </c>
      <c r="F393" s="193">
        <v>0.79</v>
      </c>
      <c r="G393" s="194">
        <f t="shared" si="10"/>
        <v>1.2231029146667438E-4</v>
      </c>
      <c r="I393" s="274"/>
      <c r="J393"/>
      <c r="K393"/>
      <c r="L393"/>
      <c r="M393"/>
      <c r="N393" s="180"/>
      <c r="O393" s="181"/>
      <c r="P393" s="182"/>
    </row>
    <row r="394" spans="1:16" ht="15.75">
      <c r="A394" s="189">
        <f t="shared" si="11"/>
        <v>385</v>
      </c>
      <c r="B394" s="190" t="s">
        <v>820</v>
      </c>
      <c r="C394" s="191" t="s">
        <v>1191</v>
      </c>
      <c r="D394" s="190" t="s">
        <v>353</v>
      </c>
      <c r="E394" s="192">
        <v>1836</v>
      </c>
      <c r="F394" s="193">
        <v>0.77</v>
      </c>
      <c r="G394" s="194">
        <f t="shared" si="10"/>
        <v>1.1921382839156868E-4</v>
      </c>
      <c r="I394" s="274"/>
      <c r="J394"/>
      <c r="K394"/>
      <c r="L394"/>
      <c r="M394"/>
      <c r="N394" s="180"/>
      <c r="O394" s="181"/>
      <c r="P394" s="182"/>
    </row>
    <row r="395" spans="1:16" ht="15.75">
      <c r="A395" s="189">
        <f t="shared" si="11"/>
        <v>386</v>
      </c>
      <c r="B395" s="190" t="s">
        <v>821</v>
      </c>
      <c r="C395" s="191" t="s">
        <v>1192</v>
      </c>
      <c r="D395" s="190" t="s">
        <v>311</v>
      </c>
      <c r="E395" s="192">
        <v>309</v>
      </c>
      <c r="F395" s="193">
        <v>0.75</v>
      </c>
      <c r="G395" s="194">
        <f t="shared" ref="G395:G458" si="12">+F395/$F$529</f>
        <v>1.1611736531646301E-4</v>
      </c>
      <c r="I395" s="274"/>
      <c r="J395"/>
      <c r="K395"/>
      <c r="L395"/>
      <c r="M395"/>
      <c r="N395" s="180"/>
      <c r="O395" s="181"/>
      <c r="P395" s="182"/>
    </row>
    <row r="396" spans="1:16" ht="15.75">
      <c r="A396" s="189">
        <f t="shared" ref="A396:A459" si="13">+A395+1</f>
        <v>387</v>
      </c>
      <c r="B396" s="190" t="s">
        <v>822</v>
      </c>
      <c r="C396" s="191" t="s">
        <v>823</v>
      </c>
      <c r="D396" s="190" t="s">
        <v>323</v>
      </c>
      <c r="E396" s="192">
        <v>599</v>
      </c>
      <c r="F396" s="193">
        <v>0.75</v>
      </c>
      <c r="G396" s="194">
        <f t="shared" si="12"/>
        <v>1.1611736531646301E-4</v>
      </c>
      <c r="I396" s="274"/>
      <c r="J396"/>
      <c r="K396"/>
      <c r="L396"/>
      <c r="M396"/>
      <c r="N396" s="180"/>
      <c r="O396" s="181"/>
      <c r="P396" s="182"/>
    </row>
    <row r="397" spans="1:16" ht="15.75">
      <c r="A397" s="189">
        <f t="shared" si="13"/>
        <v>388</v>
      </c>
      <c r="B397" s="190" t="s">
        <v>824</v>
      </c>
      <c r="C397" s="191" t="s">
        <v>1193</v>
      </c>
      <c r="D397" s="190" t="s">
        <v>355</v>
      </c>
      <c r="E397" s="192">
        <v>1026</v>
      </c>
      <c r="F397" s="193">
        <v>0.75</v>
      </c>
      <c r="G397" s="194">
        <f t="shared" si="12"/>
        <v>1.1611736531646301E-4</v>
      </c>
      <c r="I397" s="274"/>
      <c r="J397"/>
      <c r="K397"/>
      <c r="L397"/>
      <c r="M397"/>
      <c r="N397" s="180"/>
      <c r="O397" s="181"/>
      <c r="P397" s="182"/>
    </row>
    <row r="398" spans="1:16" ht="15.75">
      <c r="A398" s="189">
        <f t="shared" si="13"/>
        <v>389</v>
      </c>
      <c r="B398" s="190" t="s">
        <v>825</v>
      </c>
      <c r="C398" s="191" t="s">
        <v>1194</v>
      </c>
      <c r="D398" s="190" t="s">
        <v>508</v>
      </c>
      <c r="E398" s="192">
        <v>2056</v>
      </c>
      <c r="F398" s="193">
        <v>0.74</v>
      </c>
      <c r="G398" s="194">
        <f t="shared" si="12"/>
        <v>1.1456913377891016E-4</v>
      </c>
      <c r="I398" s="274"/>
      <c r="J398"/>
      <c r="K398"/>
      <c r="L398"/>
      <c r="M398"/>
      <c r="N398" s="180"/>
      <c r="O398" s="181"/>
      <c r="P398" s="182"/>
    </row>
    <row r="399" spans="1:16" ht="15.75">
      <c r="A399" s="189">
        <f t="shared" si="13"/>
        <v>390</v>
      </c>
      <c r="B399" s="190" t="s">
        <v>826</v>
      </c>
      <c r="C399" s="191" t="s">
        <v>1195</v>
      </c>
      <c r="D399" s="190" t="s">
        <v>939</v>
      </c>
      <c r="E399" s="192">
        <v>301</v>
      </c>
      <c r="F399" s="193">
        <v>0.73</v>
      </c>
      <c r="G399" s="194">
        <f t="shared" si="12"/>
        <v>1.1302090224135732E-4</v>
      </c>
      <c r="I399" s="274"/>
      <c r="J399"/>
      <c r="K399"/>
      <c r="L399"/>
      <c r="M399"/>
      <c r="N399" s="180"/>
      <c r="O399" s="181"/>
      <c r="P399" s="182"/>
    </row>
    <row r="400" spans="1:16" ht="15.75">
      <c r="A400" s="189">
        <f t="shared" si="13"/>
        <v>391</v>
      </c>
      <c r="B400" s="190" t="s">
        <v>827</v>
      </c>
      <c r="C400" s="191" t="s">
        <v>1196</v>
      </c>
      <c r="D400" s="190" t="s">
        <v>321</v>
      </c>
      <c r="E400" s="192">
        <v>290</v>
      </c>
      <c r="F400" s="193">
        <v>0.73</v>
      </c>
      <c r="G400" s="194">
        <f t="shared" si="12"/>
        <v>1.1302090224135732E-4</v>
      </c>
      <c r="I400" s="274"/>
      <c r="J400"/>
      <c r="K400"/>
      <c r="L400"/>
      <c r="M400"/>
      <c r="N400" s="180"/>
      <c r="O400" s="181"/>
      <c r="P400" s="182"/>
    </row>
    <row r="401" spans="1:16" ht="15.75">
      <c r="A401" s="189">
        <f t="shared" si="13"/>
        <v>392</v>
      </c>
      <c r="B401" s="190" t="s">
        <v>828</v>
      </c>
      <c r="C401" s="191" t="s">
        <v>1197</v>
      </c>
      <c r="D401" s="190" t="s">
        <v>311</v>
      </c>
      <c r="E401" s="192">
        <v>1153</v>
      </c>
      <c r="F401" s="193">
        <v>0.72</v>
      </c>
      <c r="G401" s="194">
        <f t="shared" si="12"/>
        <v>1.1147267070380447E-4</v>
      </c>
      <c r="I401" s="274"/>
      <c r="J401"/>
      <c r="K401"/>
      <c r="L401"/>
      <c r="M401"/>
      <c r="N401" s="180"/>
      <c r="O401" s="181"/>
      <c r="P401" s="182"/>
    </row>
    <row r="402" spans="1:16" ht="15.75">
      <c r="A402" s="189">
        <f t="shared" si="13"/>
        <v>393</v>
      </c>
      <c r="B402" s="190" t="s">
        <v>829</v>
      </c>
      <c r="C402" s="191" t="s">
        <v>1198</v>
      </c>
      <c r="D402" s="190" t="s">
        <v>307</v>
      </c>
      <c r="E402" s="192">
        <v>178</v>
      </c>
      <c r="F402" s="193">
        <v>0.72</v>
      </c>
      <c r="G402" s="194">
        <f t="shared" si="12"/>
        <v>1.1147267070380447E-4</v>
      </c>
      <c r="I402" s="274"/>
      <c r="J402"/>
      <c r="K402"/>
      <c r="L402"/>
      <c r="M402"/>
      <c r="N402" s="180"/>
      <c r="O402" s="181"/>
      <c r="P402" s="182"/>
    </row>
    <row r="403" spans="1:16" ht="15.75">
      <c r="A403" s="189">
        <f t="shared" si="13"/>
        <v>394</v>
      </c>
      <c r="B403" s="190" t="s">
        <v>830</v>
      </c>
      <c r="C403" s="191" t="s">
        <v>1199</v>
      </c>
      <c r="D403" s="190" t="s">
        <v>354</v>
      </c>
      <c r="E403" s="192">
        <v>838</v>
      </c>
      <c r="F403" s="193">
        <v>0.72</v>
      </c>
      <c r="G403" s="194">
        <f t="shared" si="12"/>
        <v>1.1147267070380447E-4</v>
      </c>
      <c r="I403" s="274"/>
      <c r="J403"/>
      <c r="K403"/>
      <c r="L403"/>
      <c r="M403"/>
      <c r="N403" s="180"/>
      <c r="O403" s="181"/>
      <c r="P403" s="182"/>
    </row>
    <row r="404" spans="1:16" ht="15.75">
      <c r="A404" s="189">
        <f t="shared" si="13"/>
        <v>395</v>
      </c>
      <c r="B404" s="190" t="s">
        <v>831</v>
      </c>
      <c r="C404" s="191" t="s">
        <v>1200</v>
      </c>
      <c r="D404" s="190" t="s">
        <v>355</v>
      </c>
      <c r="E404" s="192">
        <v>229</v>
      </c>
      <c r="F404" s="193">
        <v>0.71</v>
      </c>
      <c r="G404" s="194">
        <f t="shared" si="12"/>
        <v>1.0992443916625164E-4</v>
      </c>
      <c r="I404" s="274"/>
      <c r="J404"/>
      <c r="K404"/>
      <c r="L404"/>
      <c r="M404"/>
      <c r="N404" s="180"/>
      <c r="O404" s="181"/>
      <c r="P404" s="182"/>
    </row>
    <row r="405" spans="1:16" ht="15.75">
      <c r="A405" s="189">
        <f t="shared" si="13"/>
        <v>396</v>
      </c>
      <c r="B405" s="190" t="s">
        <v>832</v>
      </c>
      <c r="C405" s="191" t="s">
        <v>1201</v>
      </c>
      <c r="D405" s="190" t="s">
        <v>323</v>
      </c>
      <c r="E405" s="192">
        <v>478</v>
      </c>
      <c r="F405" s="193">
        <v>0.71</v>
      </c>
      <c r="G405" s="194">
        <f t="shared" si="12"/>
        <v>1.0992443916625164E-4</v>
      </c>
      <c r="I405" s="274"/>
      <c r="J405"/>
      <c r="K405"/>
      <c r="L405"/>
      <c r="M405"/>
      <c r="N405" s="180"/>
      <c r="O405" s="181"/>
      <c r="P405" s="182"/>
    </row>
    <row r="406" spans="1:16" ht="15.75">
      <c r="A406" s="189">
        <f t="shared" si="13"/>
        <v>397</v>
      </c>
      <c r="B406" s="190" t="s">
        <v>833</v>
      </c>
      <c r="C406" s="191" t="s">
        <v>1202</v>
      </c>
      <c r="D406" s="190" t="s">
        <v>313</v>
      </c>
      <c r="E406" s="192">
        <v>1360</v>
      </c>
      <c r="F406" s="193">
        <v>0.71</v>
      </c>
      <c r="G406" s="194">
        <f t="shared" si="12"/>
        <v>1.0992443916625164E-4</v>
      </c>
      <c r="I406" s="274"/>
      <c r="J406"/>
      <c r="K406"/>
      <c r="L406"/>
      <c r="M406"/>
      <c r="N406" s="180"/>
      <c r="O406" s="181"/>
      <c r="P406" s="182"/>
    </row>
    <row r="407" spans="1:16" ht="15.75">
      <c r="A407" s="189">
        <f t="shared" si="13"/>
        <v>398</v>
      </c>
      <c r="B407" s="190" t="s">
        <v>834</v>
      </c>
      <c r="C407" s="191" t="s">
        <v>1203</v>
      </c>
      <c r="D407" s="190" t="s">
        <v>355</v>
      </c>
      <c r="E407" s="192">
        <v>422</v>
      </c>
      <c r="F407" s="193">
        <v>0.71</v>
      </c>
      <c r="G407" s="194">
        <f t="shared" si="12"/>
        <v>1.0992443916625164E-4</v>
      </c>
      <c r="I407" s="274"/>
      <c r="J407"/>
      <c r="K407"/>
      <c r="L407"/>
      <c r="M407"/>
      <c r="N407" s="180"/>
      <c r="O407" s="181"/>
      <c r="P407" s="182"/>
    </row>
    <row r="408" spans="1:16" ht="15.75">
      <c r="A408" s="189">
        <f t="shared" si="13"/>
        <v>399</v>
      </c>
      <c r="B408" s="190" t="s">
        <v>835</v>
      </c>
      <c r="C408" s="191" t="s">
        <v>1204</v>
      </c>
      <c r="D408" s="190" t="s">
        <v>321</v>
      </c>
      <c r="E408" s="192">
        <v>481</v>
      </c>
      <c r="F408" s="193">
        <v>0.71</v>
      </c>
      <c r="G408" s="194">
        <f t="shared" si="12"/>
        <v>1.0992443916625164E-4</v>
      </c>
      <c r="I408" s="274"/>
      <c r="J408"/>
      <c r="K408"/>
      <c r="L408"/>
      <c r="M408"/>
      <c r="N408" s="180"/>
      <c r="O408" s="181"/>
      <c r="P408" s="182"/>
    </row>
    <row r="409" spans="1:16" ht="15.75">
      <c r="A409" s="189">
        <f t="shared" si="13"/>
        <v>400</v>
      </c>
      <c r="B409" s="190" t="s">
        <v>836</v>
      </c>
      <c r="C409" s="191" t="s">
        <v>1205</v>
      </c>
      <c r="D409" s="190" t="s">
        <v>508</v>
      </c>
      <c r="E409" s="192">
        <v>877</v>
      </c>
      <c r="F409" s="193">
        <v>0.71</v>
      </c>
      <c r="G409" s="194">
        <f t="shared" si="12"/>
        <v>1.0992443916625164E-4</v>
      </c>
      <c r="I409" s="274"/>
      <c r="J409"/>
      <c r="K409"/>
      <c r="L409"/>
      <c r="M409"/>
      <c r="N409" s="180"/>
      <c r="O409" s="181"/>
      <c r="P409" s="182"/>
    </row>
    <row r="410" spans="1:16" ht="15.75">
      <c r="A410" s="189">
        <f t="shared" si="13"/>
        <v>401</v>
      </c>
      <c r="B410" s="190" t="s">
        <v>837</v>
      </c>
      <c r="C410" s="191" t="s">
        <v>1206</v>
      </c>
      <c r="D410" s="190" t="s">
        <v>354</v>
      </c>
      <c r="E410" s="192">
        <v>353</v>
      </c>
      <c r="F410" s="193">
        <v>0.71</v>
      </c>
      <c r="G410" s="194">
        <f t="shared" si="12"/>
        <v>1.0992443916625164E-4</v>
      </c>
      <c r="I410" s="274"/>
      <c r="J410"/>
      <c r="K410"/>
      <c r="L410"/>
      <c r="M410"/>
      <c r="N410" s="180"/>
      <c r="O410" s="181"/>
      <c r="P410" s="182"/>
    </row>
    <row r="411" spans="1:16" ht="15.75">
      <c r="A411" s="189">
        <f t="shared" si="13"/>
        <v>402</v>
      </c>
      <c r="B411" s="190" t="s">
        <v>838</v>
      </c>
      <c r="C411" s="191" t="s">
        <v>1207</v>
      </c>
      <c r="D411" s="190" t="s">
        <v>317</v>
      </c>
      <c r="E411" s="192">
        <v>948</v>
      </c>
      <c r="F411" s="193">
        <v>0.7</v>
      </c>
      <c r="G411" s="194">
        <f t="shared" si="12"/>
        <v>1.083762076286988E-4</v>
      </c>
      <c r="I411" s="274"/>
      <c r="J411"/>
      <c r="K411"/>
      <c r="L411"/>
      <c r="M411"/>
      <c r="N411" s="180"/>
      <c r="O411" s="181"/>
      <c r="P411" s="182"/>
    </row>
    <row r="412" spans="1:16" ht="15.75">
      <c r="A412" s="189">
        <f t="shared" si="13"/>
        <v>403</v>
      </c>
      <c r="B412" s="190" t="s">
        <v>839</v>
      </c>
      <c r="C412" s="191" t="s">
        <v>1208</v>
      </c>
      <c r="D412" s="190" t="s">
        <v>359</v>
      </c>
      <c r="E412" s="192">
        <v>122</v>
      </c>
      <c r="F412" s="193">
        <v>0.7</v>
      </c>
      <c r="G412" s="194">
        <f t="shared" si="12"/>
        <v>1.083762076286988E-4</v>
      </c>
      <c r="I412" s="274"/>
      <c r="J412"/>
      <c r="K412"/>
      <c r="L412"/>
      <c r="M412"/>
      <c r="N412" s="180"/>
      <c r="O412" s="181"/>
      <c r="P412" s="182"/>
    </row>
    <row r="413" spans="1:16" ht="15.75">
      <c r="A413" s="189">
        <f t="shared" si="13"/>
        <v>404</v>
      </c>
      <c r="B413" s="190" t="s">
        <v>840</v>
      </c>
      <c r="C413" s="191" t="s">
        <v>1209</v>
      </c>
      <c r="D413" s="190" t="s">
        <v>1210</v>
      </c>
      <c r="E413" s="192">
        <v>303</v>
      </c>
      <c r="F413" s="193">
        <v>0.7</v>
      </c>
      <c r="G413" s="194">
        <f t="shared" si="12"/>
        <v>1.083762076286988E-4</v>
      </c>
      <c r="I413" s="274"/>
      <c r="J413"/>
      <c r="K413"/>
      <c r="L413"/>
      <c r="M413"/>
      <c r="N413" s="180"/>
      <c r="O413" s="181"/>
      <c r="P413" s="182"/>
    </row>
    <row r="414" spans="1:16" ht="15.75">
      <c r="A414" s="189">
        <f t="shared" si="13"/>
        <v>405</v>
      </c>
      <c r="B414" s="190" t="s">
        <v>841</v>
      </c>
      <c r="C414" s="191" t="s">
        <v>1211</v>
      </c>
      <c r="D414" s="190" t="s">
        <v>317</v>
      </c>
      <c r="E414" s="192">
        <v>244</v>
      </c>
      <c r="F414" s="193">
        <v>0.69</v>
      </c>
      <c r="G414" s="194">
        <f t="shared" si="12"/>
        <v>1.0682797609114595E-4</v>
      </c>
      <c r="I414" s="274"/>
      <c r="J414"/>
      <c r="K414"/>
      <c r="L414"/>
      <c r="M414"/>
      <c r="N414" s="180"/>
      <c r="O414" s="181"/>
      <c r="P414" s="182"/>
    </row>
    <row r="415" spans="1:16" ht="15.75">
      <c r="A415" s="189">
        <f t="shared" si="13"/>
        <v>406</v>
      </c>
      <c r="B415" s="190" t="s">
        <v>842</v>
      </c>
      <c r="C415" s="191" t="s">
        <v>1212</v>
      </c>
      <c r="D415" s="190" t="s">
        <v>323</v>
      </c>
      <c r="E415" s="192">
        <v>1196</v>
      </c>
      <c r="F415" s="193">
        <v>0.68</v>
      </c>
      <c r="G415" s="194">
        <f t="shared" si="12"/>
        <v>1.0527974455359313E-4</v>
      </c>
      <c r="I415" s="274"/>
      <c r="J415"/>
      <c r="K415"/>
      <c r="L415"/>
      <c r="M415"/>
      <c r="N415" s="180"/>
      <c r="O415" s="181"/>
      <c r="P415" s="182"/>
    </row>
    <row r="416" spans="1:16" ht="15.75">
      <c r="A416" s="189">
        <f t="shared" si="13"/>
        <v>407</v>
      </c>
      <c r="B416" s="190" t="s">
        <v>843</v>
      </c>
      <c r="C416" s="191" t="s">
        <v>1213</v>
      </c>
      <c r="D416" s="190" t="s">
        <v>316</v>
      </c>
      <c r="E416" s="192">
        <v>905</v>
      </c>
      <c r="F416" s="193">
        <v>0.67</v>
      </c>
      <c r="G416" s="194">
        <f t="shared" si="12"/>
        <v>1.0373151301604029E-4</v>
      </c>
      <c r="I416" s="274"/>
      <c r="J416"/>
      <c r="K416"/>
      <c r="L416"/>
      <c r="M416"/>
      <c r="N416" s="180"/>
      <c r="O416" s="181"/>
      <c r="P416" s="182"/>
    </row>
    <row r="417" spans="1:16" ht="15.75">
      <c r="A417" s="189">
        <f t="shared" si="13"/>
        <v>408</v>
      </c>
      <c r="B417" s="190" t="s">
        <v>844</v>
      </c>
      <c r="C417" s="191" t="s">
        <v>1214</v>
      </c>
      <c r="D417" s="190" t="s">
        <v>317</v>
      </c>
      <c r="E417" s="192">
        <v>1053</v>
      </c>
      <c r="F417" s="193">
        <v>0.66</v>
      </c>
      <c r="G417" s="194">
        <f t="shared" si="12"/>
        <v>1.0218328147848744E-4</v>
      </c>
      <c r="I417" s="274"/>
      <c r="J417"/>
      <c r="K417"/>
      <c r="L417"/>
      <c r="M417"/>
      <c r="N417" s="180"/>
      <c r="O417" s="181"/>
      <c r="P417" s="182"/>
    </row>
    <row r="418" spans="1:16" ht="15.75">
      <c r="A418" s="189">
        <f t="shared" si="13"/>
        <v>409</v>
      </c>
      <c r="B418" s="190" t="s">
        <v>845</v>
      </c>
      <c r="C418" s="191" t="s">
        <v>1215</v>
      </c>
      <c r="D418" s="190" t="s">
        <v>312</v>
      </c>
      <c r="E418" s="192">
        <v>342</v>
      </c>
      <c r="F418" s="193">
        <v>0.66</v>
      </c>
      <c r="G418" s="194">
        <f t="shared" si="12"/>
        <v>1.0218328147848744E-4</v>
      </c>
      <c r="I418" s="274"/>
      <c r="J418"/>
      <c r="K418"/>
      <c r="L418"/>
      <c r="M418"/>
      <c r="N418" s="180"/>
      <c r="O418" s="181"/>
      <c r="P418" s="182"/>
    </row>
    <row r="419" spans="1:16" ht="15.75">
      <c r="A419" s="189">
        <f t="shared" si="13"/>
        <v>410</v>
      </c>
      <c r="B419" s="190" t="s">
        <v>846</v>
      </c>
      <c r="C419" s="191" t="s">
        <v>1216</v>
      </c>
      <c r="D419" s="190" t="s">
        <v>316</v>
      </c>
      <c r="E419" s="192">
        <v>1808</v>
      </c>
      <c r="F419" s="193">
        <v>0.65</v>
      </c>
      <c r="G419" s="194">
        <f t="shared" si="12"/>
        <v>1.0063504994093461E-4</v>
      </c>
      <c r="I419" s="274"/>
      <c r="J419"/>
      <c r="K419"/>
      <c r="L419"/>
      <c r="M419"/>
      <c r="N419" s="180"/>
      <c r="O419" s="181"/>
      <c r="P419" s="182"/>
    </row>
    <row r="420" spans="1:16" ht="15.75">
      <c r="A420" s="189">
        <f t="shared" si="13"/>
        <v>411</v>
      </c>
      <c r="B420" s="190" t="s">
        <v>847</v>
      </c>
      <c r="C420" s="191" t="s">
        <v>1217</v>
      </c>
      <c r="D420" s="190" t="s">
        <v>354</v>
      </c>
      <c r="E420" s="192">
        <v>1158</v>
      </c>
      <c r="F420" s="193">
        <v>0.65</v>
      </c>
      <c r="G420" s="194">
        <f t="shared" si="12"/>
        <v>1.0063504994093461E-4</v>
      </c>
      <c r="I420" s="274"/>
      <c r="J420"/>
      <c r="K420"/>
      <c r="L420"/>
      <c r="M420"/>
      <c r="N420" s="180"/>
      <c r="O420" s="181"/>
      <c r="P420" s="182"/>
    </row>
    <row r="421" spans="1:16" ht="15.75">
      <c r="A421" s="189">
        <f t="shared" si="13"/>
        <v>412</v>
      </c>
      <c r="B421" s="190" t="s">
        <v>848</v>
      </c>
      <c r="C421" s="191" t="s">
        <v>1218</v>
      </c>
      <c r="D421" s="190" t="s">
        <v>321</v>
      </c>
      <c r="E421" s="192">
        <v>207</v>
      </c>
      <c r="F421" s="193">
        <v>0.64</v>
      </c>
      <c r="G421" s="194">
        <f t="shared" si="12"/>
        <v>9.9086818403381759E-5</v>
      </c>
      <c r="I421" s="274"/>
      <c r="J421"/>
      <c r="K421"/>
      <c r="L421"/>
      <c r="M421"/>
      <c r="N421" s="180"/>
      <c r="O421" s="181"/>
      <c r="P421" s="182"/>
    </row>
    <row r="422" spans="1:16" ht="15.75">
      <c r="A422" s="189">
        <f t="shared" si="13"/>
        <v>413</v>
      </c>
      <c r="B422" s="190" t="s">
        <v>849</v>
      </c>
      <c r="C422" s="191" t="s">
        <v>1219</v>
      </c>
      <c r="D422" s="190" t="s">
        <v>357</v>
      </c>
      <c r="E422" s="192">
        <v>3224</v>
      </c>
      <c r="F422" s="193">
        <v>0.64</v>
      </c>
      <c r="G422" s="194">
        <f t="shared" si="12"/>
        <v>9.9086818403381759E-5</v>
      </c>
      <c r="I422" s="274"/>
      <c r="J422"/>
      <c r="K422"/>
      <c r="L422"/>
      <c r="M422"/>
      <c r="N422" s="180"/>
      <c r="O422" s="181"/>
      <c r="P422" s="182"/>
    </row>
    <row r="423" spans="1:16" ht="15.75">
      <c r="A423" s="189">
        <f t="shared" si="13"/>
        <v>414</v>
      </c>
      <c r="B423" s="190" t="s">
        <v>850</v>
      </c>
      <c r="C423" s="191" t="s">
        <v>1220</v>
      </c>
      <c r="D423" s="190" t="s">
        <v>323</v>
      </c>
      <c r="E423" s="192">
        <v>560</v>
      </c>
      <c r="F423" s="193">
        <v>0.64</v>
      </c>
      <c r="G423" s="194">
        <f t="shared" si="12"/>
        <v>9.9086818403381759E-5</v>
      </c>
      <c r="I423" s="274"/>
      <c r="J423"/>
      <c r="K423"/>
      <c r="L423"/>
      <c r="M423"/>
      <c r="N423" s="180"/>
      <c r="O423" s="181"/>
      <c r="P423" s="182"/>
    </row>
    <row r="424" spans="1:16" ht="15.75">
      <c r="A424" s="189">
        <f t="shared" si="13"/>
        <v>415</v>
      </c>
      <c r="B424" s="190" t="s">
        <v>851</v>
      </c>
      <c r="C424" s="191" t="s">
        <v>1221</v>
      </c>
      <c r="D424" s="190" t="s">
        <v>352</v>
      </c>
      <c r="E424" s="192">
        <v>1165</v>
      </c>
      <c r="F424" s="193">
        <v>0.63</v>
      </c>
      <c r="G424" s="194">
        <f t="shared" si="12"/>
        <v>9.7538586865828923E-5</v>
      </c>
      <c r="I424" s="274"/>
      <c r="J424"/>
      <c r="K424"/>
      <c r="L424"/>
      <c r="M424"/>
      <c r="N424" s="180"/>
      <c r="O424" s="181"/>
      <c r="P424" s="182"/>
    </row>
    <row r="425" spans="1:16" ht="15.75">
      <c r="A425" s="189">
        <f t="shared" si="13"/>
        <v>416</v>
      </c>
      <c r="B425" s="190" t="s">
        <v>852</v>
      </c>
      <c r="C425" s="191" t="s">
        <v>1222</v>
      </c>
      <c r="D425" s="190" t="s">
        <v>322</v>
      </c>
      <c r="E425" s="192">
        <v>226</v>
      </c>
      <c r="F425" s="193">
        <v>0.63</v>
      </c>
      <c r="G425" s="194">
        <f t="shared" si="12"/>
        <v>9.7538586865828923E-5</v>
      </c>
      <c r="I425" s="274"/>
      <c r="J425"/>
      <c r="K425"/>
      <c r="L425"/>
      <c r="M425"/>
      <c r="N425" s="180"/>
      <c r="O425" s="181"/>
      <c r="P425" s="182"/>
    </row>
    <row r="426" spans="1:16" ht="15.75">
      <c r="A426" s="189">
        <f t="shared" si="13"/>
        <v>417</v>
      </c>
      <c r="B426" s="190" t="s">
        <v>853</v>
      </c>
      <c r="C426" s="191" t="s">
        <v>1223</v>
      </c>
      <c r="D426" s="190" t="s">
        <v>355</v>
      </c>
      <c r="E426" s="192">
        <v>156</v>
      </c>
      <c r="F426" s="193">
        <v>0.62</v>
      </c>
      <c r="G426" s="194">
        <f t="shared" si="12"/>
        <v>9.5990355328276074E-5</v>
      </c>
      <c r="I426" s="274"/>
      <c r="J426"/>
      <c r="K426"/>
      <c r="L426"/>
      <c r="M426"/>
      <c r="N426" s="180"/>
      <c r="O426" s="181"/>
      <c r="P426" s="182"/>
    </row>
    <row r="427" spans="1:16" ht="15.75">
      <c r="A427" s="189">
        <f t="shared" si="13"/>
        <v>418</v>
      </c>
      <c r="B427" s="190" t="s">
        <v>854</v>
      </c>
      <c r="C427" s="191" t="s">
        <v>1224</v>
      </c>
      <c r="D427" s="190" t="s">
        <v>323</v>
      </c>
      <c r="E427" s="192">
        <v>315</v>
      </c>
      <c r="F427" s="193">
        <v>0.61</v>
      </c>
      <c r="G427" s="194">
        <f t="shared" si="12"/>
        <v>9.4442123790723238E-5</v>
      </c>
      <c r="I427" s="274"/>
      <c r="J427"/>
      <c r="K427"/>
      <c r="L427"/>
      <c r="M427"/>
      <c r="N427" s="180"/>
      <c r="O427" s="181"/>
      <c r="P427" s="182"/>
    </row>
    <row r="428" spans="1:16" ht="15.75">
      <c r="A428" s="189">
        <f t="shared" si="13"/>
        <v>419</v>
      </c>
      <c r="B428" s="190" t="s">
        <v>855</v>
      </c>
      <c r="C428" s="191" t="s">
        <v>1225</v>
      </c>
      <c r="D428" s="190" t="s">
        <v>355</v>
      </c>
      <c r="E428" s="192">
        <v>1211</v>
      </c>
      <c r="F428" s="193">
        <v>0.61</v>
      </c>
      <c r="G428" s="194">
        <f t="shared" si="12"/>
        <v>9.4442123790723238E-5</v>
      </c>
      <c r="I428" s="274"/>
      <c r="J428"/>
      <c r="K428"/>
      <c r="L428"/>
      <c r="M428"/>
      <c r="N428" s="180"/>
      <c r="O428" s="181"/>
      <c r="P428" s="182"/>
    </row>
    <row r="429" spans="1:16" ht="15.75">
      <c r="A429" s="189">
        <f t="shared" si="13"/>
        <v>420</v>
      </c>
      <c r="B429" s="190" t="s">
        <v>856</v>
      </c>
      <c r="C429" s="191" t="s">
        <v>1226</v>
      </c>
      <c r="D429" s="190" t="s">
        <v>319</v>
      </c>
      <c r="E429" s="192">
        <v>1438</v>
      </c>
      <c r="F429" s="193">
        <v>0.61</v>
      </c>
      <c r="G429" s="194">
        <f t="shared" si="12"/>
        <v>9.4442123790723238E-5</v>
      </c>
      <c r="I429" s="274"/>
      <c r="J429"/>
      <c r="K429"/>
      <c r="L429"/>
      <c r="M429"/>
      <c r="N429" s="180"/>
      <c r="O429" s="181"/>
      <c r="P429" s="182"/>
    </row>
    <row r="430" spans="1:16" ht="15.75">
      <c r="A430" s="189">
        <f t="shared" si="13"/>
        <v>421</v>
      </c>
      <c r="B430" s="190" t="s">
        <v>857</v>
      </c>
      <c r="C430" s="191" t="s">
        <v>1227</v>
      </c>
      <c r="D430" s="190" t="s">
        <v>352</v>
      </c>
      <c r="E430" s="192">
        <v>667</v>
      </c>
      <c r="F430" s="193">
        <v>0.61</v>
      </c>
      <c r="G430" s="194">
        <f t="shared" si="12"/>
        <v>9.4442123790723238E-5</v>
      </c>
      <c r="I430" s="274"/>
      <c r="J430"/>
      <c r="K430"/>
      <c r="L430"/>
      <c r="M430"/>
      <c r="N430" s="180"/>
      <c r="O430" s="181"/>
      <c r="P430" s="182"/>
    </row>
    <row r="431" spans="1:16" ht="15.75">
      <c r="A431" s="189">
        <f t="shared" si="13"/>
        <v>422</v>
      </c>
      <c r="B431" s="190" t="s">
        <v>858</v>
      </c>
      <c r="C431" s="191" t="s">
        <v>1228</v>
      </c>
      <c r="D431" s="190" t="s">
        <v>355</v>
      </c>
      <c r="E431" s="192">
        <v>293</v>
      </c>
      <c r="F431" s="193">
        <v>0.6</v>
      </c>
      <c r="G431" s="194">
        <f t="shared" si="12"/>
        <v>9.2893892253170403E-5</v>
      </c>
      <c r="I431" s="274"/>
      <c r="J431"/>
      <c r="K431"/>
      <c r="L431"/>
      <c r="M431"/>
      <c r="N431" s="180"/>
      <c r="O431" s="181"/>
      <c r="P431" s="182"/>
    </row>
    <row r="432" spans="1:16" ht="15.75">
      <c r="A432" s="189">
        <f t="shared" si="13"/>
        <v>423</v>
      </c>
      <c r="B432" s="190" t="s">
        <v>859</v>
      </c>
      <c r="C432" s="191" t="s">
        <v>1229</v>
      </c>
      <c r="D432" s="190" t="s">
        <v>310</v>
      </c>
      <c r="E432" s="192">
        <v>367</v>
      </c>
      <c r="F432" s="193">
        <v>0.6</v>
      </c>
      <c r="G432" s="194">
        <f t="shared" si="12"/>
        <v>9.2893892253170403E-5</v>
      </c>
      <c r="I432" s="274"/>
      <c r="J432"/>
      <c r="K432"/>
      <c r="L432"/>
      <c r="M432"/>
      <c r="N432" s="180"/>
      <c r="O432" s="181"/>
      <c r="P432" s="182"/>
    </row>
    <row r="433" spans="1:16" ht="15.75">
      <c r="A433" s="189">
        <f t="shared" si="13"/>
        <v>424</v>
      </c>
      <c r="B433" s="190" t="s">
        <v>860</v>
      </c>
      <c r="C433" s="191" t="s">
        <v>1230</v>
      </c>
      <c r="D433" s="190" t="s">
        <v>360</v>
      </c>
      <c r="E433" s="192">
        <v>2895</v>
      </c>
      <c r="F433" s="193">
        <v>0.57999999999999996</v>
      </c>
      <c r="G433" s="194">
        <f t="shared" si="12"/>
        <v>8.9797429178064717E-5</v>
      </c>
      <c r="I433" s="274"/>
      <c r="J433"/>
      <c r="K433"/>
      <c r="L433"/>
      <c r="M433"/>
      <c r="N433" s="180"/>
      <c r="O433" s="181"/>
      <c r="P433" s="182"/>
    </row>
    <row r="434" spans="1:16" ht="15.75">
      <c r="A434" s="189">
        <f t="shared" si="13"/>
        <v>425</v>
      </c>
      <c r="B434" s="190" t="s">
        <v>861</v>
      </c>
      <c r="C434" s="191" t="s">
        <v>1231</v>
      </c>
      <c r="D434" s="190" t="s">
        <v>1010</v>
      </c>
      <c r="E434" s="192">
        <v>2022</v>
      </c>
      <c r="F434" s="193">
        <v>0.57999999999999996</v>
      </c>
      <c r="G434" s="194">
        <f t="shared" si="12"/>
        <v>8.9797429178064717E-5</v>
      </c>
      <c r="I434" s="274"/>
      <c r="J434"/>
      <c r="K434"/>
      <c r="L434"/>
      <c r="M434"/>
      <c r="N434" s="180"/>
      <c r="O434" s="181"/>
      <c r="P434" s="182"/>
    </row>
    <row r="435" spans="1:16" ht="15.75">
      <c r="A435" s="189">
        <f t="shared" si="13"/>
        <v>426</v>
      </c>
      <c r="B435" s="190" t="s">
        <v>862</v>
      </c>
      <c r="C435" s="191" t="s">
        <v>1232</v>
      </c>
      <c r="D435" s="190" t="s">
        <v>355</v>
      </c>
      <c r="E435" s="192">
        <v>3737</v>
      </c>
      <c r="F435" s="193">
        <v>0.57999999999999996</v>
      </c>
      <c r="G435" s="194">
        <f t="shared" si="12"/>
        <v>8.9797429178064717E-5</v>
      </c>
      <c r="I435" s="274"/>
      <c r="J435"/>
      <c r="K435"/>
      <c r="L435"/>
      <c r="M435"/>
      <c r="N435" s="180"/>
      <c r="O435" s="181"/>
      <c r="P435" s="182"/>
    </row>
    <row r="436" spans="1:16" ht="15.75">
      <c r="A436" s="189">
        <f t="shared" si="13"/>
        <v>427</v>
      </c>
      <c r="B436" s="190" t="s">
        <v>863</v>
      </c>
      <c r="C436" s="191" t="s">
        <v>1233</v>
      </c>
      <c r="D436" s="190" t="s">
        <v>939</v>
      </c>
      <c r="E436" s="192">
        <v>234</v>
      </c>
      <c r="F436" s="193">
        <v>0.57999999999999996</v>
      </c>
      <c r="G436" s="194">
        <f t="shared" si="12"/>
        <v>8.9797429178064717E-5</v>
      </c>
      <c r="I436" s="274"/>
      <c r="J436"/>
      <c r="K436"/>
      <c r="L436"/>
      <c r="M436"/>
      <c r="N436" s="180"/>
      <c r="O436" s="181"/>
      <c r="P436" s="182"/>
    </row>
    <row r="437" spans="1:16" ht="15.75">
      <c r="A437" s="189">
        <f t="shared" si="13"/>
        <v>428</v>
      </c>
      <c r="B437" s="190" t="s">
        <v>864</v>
      </c>
      <c r="C437" s="191" t="s">
        <v>1234</v>
      </c>
      <c r="D437" s="190" t="s">
        <v>311</v>
      </c>
      <c r="E437" s="192">
        <v>2721</v>
      </c>
      <c r="F437" s="193">
        <v>0.56000000000000005</v>
      </c>
      <c r="G437" s="194">
        <f t="shared" si="12"/>
        <v>8.6700966102959046E-5</v>
      </c>
      <c r="I437" s="274"/>
      <c r="J437"/>
      <c r="K437"/>
      <c r="L437"/>
      <c r="M437"/>
      <c r="N437" s="180"/>
      <c r="O437" s="181"/>
      <c r="P437" s="182"/>
    </row>
    <row r="438" spans="1:16" ht="15.75">
      <c r="A438" s="189">
        <f t="shared" si="13"/>
        <v>429</v>
      </c>
      <c r="B438" s="190" t="s">
        <v>865</v>
      </c>
      <c r="C438" s="191" t="s">
        <v>1235</v>
      </c>
      <c r="D438" s="190" t="s">
        <v>508</v>
      </c>
      <c r="E438" s="192">
        <v>967</v>
      </c>
      <c r="F438" s="193">
        <v>0.56000000000000005</v>
      </c>
      <c r="G438" s="194">
        <f t="shared" si="12"/>
        <v>8.6700966102959046E-5</v>
      </c>
      <c r="I438" s="274"/>
      <c r="J438"/>
      <c r="K438"/>
      <c r="L438"/>
      <c r="M438"/>
      <c r="N438" s="180"/>
      <c r="O438" s="181"/>
      <c r="P438" s="182"/>
    </row>
    <row r="439" spans="1:16" ht="15.75">
      <c r="A439" s="189">
        <f t="shared" si="13"/>
        <v>430</v>
      </c>
      <c r="B439" s="190" t="s">
        <v>866</v>
      </c>
      <c r="C439" s="191" t="s">
        <v>1236</v>
      </c>
      <c r="D439" s="190" t="s">
        <v>354</v>
      </c>
      <c r="E439" s="192">
        <v>548</v>
      </c>
      <c r="F439" s="193">
        <v>0.55000000000000004</v>
      </c>
      <c r="G439" s="194">
        <f t="shared" si="12"/>
        <v>8.515273456540621E-5</v>
      </c>
      <c r="I439" s="274"/>
      <c r="J439"/>
      <c r="K439"/>
      <c r="L439"/>
      <c r="M439"/>
      <c r="N439" s="180"/>
      <c r="O439" s="181"/>
      <c r="P439" s="182"/>
    </row>
    <row r="440" spans="1:16" ht="15.75">
      <c r="A440" s="189">
        <f t="shared" si="13"/>
        <v>431</v>
      </c>
      <c r="B440" s="190" t="s">
        <v>867</v>
      </c>
      <c r="C440" s="191" t="s">
        <v>1237</v>
      </c>
      <c r="D440" s="190" t="s">
        <v>939</v>
      </c>
      <c r="E440" s="192">
        <v>798</v>
      </c>
      <c r="F440" s="193">
        <v>0.54</v>
      </c>
      <c r="G440" s="194">
        <f t="shared" si="12"/>
        <v>8.3604503027853361E-5</v>
      </c>
      <c r="I440" s="274"/>
      <c r="J440"/>
      <c r="K440"/>
      <c r="L440"/>
      <c r="M440"/>
      <c r="N440" s="180"/>
      <c r="O440" s="181"/>
      <c r="P440" s="182"/>
    </row>
    <row r="441" spans="1:16" ht="15.75">
      <c r="A441" s="189">
        <f t="shared" si="13"/>
        <v>432</v>
      </c>
      <c r="B441" s="190" t="s">
        <v>868</v>
      </c>
      <c r="C441" s="191" t="s">
        <v>1238</v>
      </c>
      <c r="D441" s="190" t="s">
        <v>323</v>
      </c>
      <c r="E441" s="192">
        <v>282</v>
      </c>
      <c r="F441" s="193">
        <v>0.54</v>
      </c>
      <c r="G441" s="194">
        <f t="shared" si="12"/>
        <v>8.3604503027853361E-5</v>
      </c>
      <c r="I441" s="274"/>
      <c r="J441"/>
      <c r="K441"/>
      <c r="L441"/>
      <c r="M441"/>
      <c r="N441" s="180"/>
      <c r="O441" s="181"/>
      <c r="P441" s="182"/>
    </row>
    <row r="442" spans="1:16" ht="15.75">
      <c r="A442" s="189">
        <f t="shared" si="13"/>
        <v>433</v>
      </c>
      <c r="B442" s="190" t="s">
        <v>869</v>
      </c>
      <c r="C442" s="191" t="s">
        <v>1239</v>
      </c>
      <c r="D442" s="190" t="s">
        <v>317</v>
      </c>
      <c r="E442" s="192">
        <v>783</v>
      </c>
      <c r="F442" s="193">
        <v>0.54</v>
      </c>
      <c r="G442" s="194">
        <f t="shared" si="12"/>
        <v>8.3604503027853361E-5</v>
      </c>
      <c r="I442" s="274"/>
      <c r="J442"/>
      <c r="K442"/>
      <c r="L442"/>
      <c r="M442"/>
      <c r="N442" s="180"/>
      <c r="O442" s="181"/>
      <c r="P442" s="182"/>
    </row>
    <row r="443" spans="1:16" ht="15.75">
      <c r="A443" s="189">
        <f t="shared" si="13"/>
        <v>434</v>
      </c>
      <c r="B443" s="190" t="s">
        <v>870</v>
      </c>
      <c r="C443" s="191" t="s">
        <v>1240</v>
      </c>
      <c r="D443" s="190" t="s">
        <v>310</v>
      </c>
      <c r="E443" s="192">
        <v>697</v>
      </c>
      <c r="F443" s="193">
        <v>0.54</v>
      </c>
      <c r="G443" s="194">
        <f t="shared" si="12"/>
        <v>8.3604503027853361E-5</v>
      </c>
      <c r="I443" s="274"/>
      <c r="J443"/>
      <c r="K443"/>
      <c r="L443"/>
      <c r="M443"/>
      <c r="N443" s="180"/>
      <c r="O443" s="181"/>
      <c r="P443" s="182"/>
    </row>
    <row r="444" spans="1:16" ht="15.75">
      <c r="A444" s="189">
        <f t="shared" si="13"/>
        <v>435</v>
      </c>
      <c r="B444" s="190" t="s">
        <v>871</v>
      </c>
      <c r="C444" s="191" t="s">
        <v>1241</v>
      </c>
      <c r="D444" s="190" t="s">
        <v>312</v>
      </c>
      <c r="E444" s="192">
        <v>4657</v>
      </c>
      <c r="F444" s="193">
        <v>0.54</v>
      </c>
      <c r="G444" s="194">
        <f t="shared" si="12"/>
        <v>8.3604503027853361E-5</v>
      </c>
      <c r="I444" s="274"/>
      <c r="J444"/>
      <c r="K444"/>
      <c r="L444"/>
      <c r="M444"/>
      <c r="N444" s="180"/>
      <c r="O444" s="181"/>
      <c r="P444" s="182"/>
    </row>
    <row r="445" spans="1:16" ht="15.75">
      <c r="A445" s="189">
        <f t="shared" si="13"/>
        <v>436</v>
      </c>
      <c r="B445" s="190" t="s">
        <v>872</v>
      </c>
      <c r="C445" s="191" t="s">
        <v>1242</v>
      </c>
      <c r="D445" s="190" t="s">
        <v>320</v>
      </c>
      <c r="E445" s="192">
        <v>1013</v>
      </c>
      <c r="F445" s="193">
        <v>0.53</v>
      </c>
      <c r="G445" s="194">
        <f t="shared" si="12"/>
        <v>8.2056271490300525E-5</v>
      </c>
      <c r="I445" s="274"/>
      <c r="J445"/>
      <c r="K445"/>
      <c r="L445"/>
      <c r="M445"/>
      <c r="N445" s="180"/>
      <c r="O445" s="181"/>
      <c r="P445" s="182"/>
    </row>
    <row r="446" spans="1:16" ht="15.75">
      <c r="A446" s="189">
        <f t="shared" si="13"/>
        <v>437</v>
      </c>
      <c r="B446" s="190" t="s">
        <v>873</v>
      </c>
      <c r="C446" s="191" t="s">
        <v>1243</v>
      </c>
      <c r="D446" s="190" t="s">
        <v>316</v>
      </c>
      <c r="E446" s="192">
        <v>178</v>
      </c>
      <c r="F446" s="193">
        <v>0.53</v>
      </c>
      <c r="G446" s="194">
        <f t="shared" si="12"/>
        <v>8.2056271490300525E-5</v>
      </c>
      <c r="I446" s="274"/>
      <c r="J446"/>
      <c r="K446"/>
      <c r="L446"/>
      <c r="M446"/>
      <c r="N446" s="180"/>
      <c r="O446" s="181"/>
      <c r="P446" s="182"/>
    </row>
    <row r="447" spans="1:16" ht="15.75">
      <c r="A447" s="189">
        <f t="shared" si="13"/>
        <v>438</v>
      </c>
      <c r="B447" s="190" t="s">
        <v>874</v>
      </c>
      <c r="C447" s="191" t="s">
        <v>1244</v>
      </c>
      <c r="D447" s="190" t="s">
        <v>307</v>
      </c>
      <c r="E447" s="192">
        <v>105</v>
      </c>
      <c r="F447" s="193">
        <v>0.53</v>
      </c>
      <c r="G447" s="194">
        <f t="shared" si="12"/>
        <v>8.2056271490300525E-5</v>
      </c>
      <c r="I447" s="274"/>
      <c r="J447"/>
      <c r="K447"/>
      <c r="L447"/>
      <c r="M447"/>
      <c r="N447" s="180"/>
      <c r="O447" s="181"/>
      <c r="P447" s="182"/>
    </row>
    <row r="448" spans="1:16" ht="15.75">
      <c r="A448" s="189">
        <f t="shared" si="13"/>
        <v>439</v>
      </c>
      <c r="B448" s="190" t="s">
        <v>875</v>
      </c>
      <c r="C448" s="191" t="s">
        <v>1245</v>
      </c>
      <c r="D448" s="190" t="s">
        <v>357</v>
      </c>
      <c r="E448" s="192">
        <v>455</v>
      </c>
      <c r="F448" s="193">
        <v>0.53</v>
      </c>
      <c r="G448" s="194">
        <f t="shared" si="12"/>
        <v>8.2056271490300525E-5</v>
      </c>
      <c r="I448" s="274"/>
      <c r="J448"/>
      <c r="K448"/>
      <c r="L448"/>
      <c r="M448"/>
      <c r="N448" s="180"/>
      <c r="O448" s="181"/>
      <c r="P448" s="182"/>
    </row>
    <row r="449" spans="1:16" ht="15.75">
      <c r="A449" s="189">
        <f t="shared" si="13"/>
        <v>440</v>
      </c>
      <c r="B449" s="190" t="s">
        <v>876</v>
      </c>
      <c r="C449" s="191" t="s">
        <v>1246</v>
      </c>
      <c r="D449" s="190" t="s">
        <v>307</v>
      </c>
      <c r="E449" s="192">
        <v>460</v>
      </c>
      <c r="F449" s="193">
        <v>0.52</v>
      </c>
      <c r="G449" s="194">
        <f t="shared" si="12"/>
        <v>8.0508039952747689E-5</v>
      </c>
      <c r="I449" s="274"/>
      <c r="J449"/>
      <c r="K449"/>
      <c r="L449"/>
      <c r="M449"/>
      <c r="N449" s="180"/>
      <c r="O449" s="181"/>
      <c r="P449" s="182"/>
    </row>
    <row r="450" spans="1:16" ht="15.75">
      <c r="A450" s="189">
        <f t="shared" si="13"/>
        <v>441</v>
      </c>
      <c r="B450" s="190" t="s">
        <v>877</v>
      </c>
      <c r="C450" s="191" t="s">
        <v>1247</v>
      </c>
      <c r="D450" s="190" t="s">
        <v>323</v>
      </c>
      <c r="E450" s="192">
        <v>364</v>
      </c>
      <c r="F450" s="193">
        <v>0.51</v>
      </c>
      <c r="G450" s="194">
        <f t="shared" si="12"/>
        <v>7.895980841519484E-5</v>
      </c>
      <c r="I450" s="274"/>
      <c r="J450"/>
      <c r="K450"/>
      <c r="L450"/>
      <c r="M450"/>
      <c r="N450" s="180"/>
      <c r="O450" s="181"/>
      <c r="P450" s="182"/>
    </row>
    <row r="451" spans="1:16" ht="15.75">
      <c r="A451" s="189">
        <f t="shared" si="13"/>
        <v>442</v>
      </c>
      <c r="B451" s="190" t="s">
        <v>878</v>
      </c>
      <c r="C451" s="191" t="s">
        <v>1248</v>
      </c>
      <c r="D451" s="190" t="s">
        <v>355</v>
      </c>
      <c r="E451" s="192">
        <v>1628</v>
      </c>
      <c r="F451" s="193">
        <v>0.5</v>
      </c>
      <c r="G451" s="194">
        <f t="shared" si="12"/>
        <v>7.7411576877642004E-5</v>
      </c>
      <c r="I451" s="274"/>
      <c r="J451"/>
      <c r="K451"/>
      <c r="L451"/>
      <c r="M451"/>
      <c r="N451" s="180"/>
      <c r="O451" s="181"/>
      <c r="P451" s="182"/>
    </row>
    <row r="452" spans="1:16" ht="15.75">
      <c r="A452" s="189">
        <f t="shared" si="13"/>
        <v>443</v>
      </c>
      <c r="B452" s="190" t="s">
        <v>879</v>
      </c>
      <c r="C452" s="191" t="s">
        <v>1249</v>
      </c>
      <c r="D452" s="190" t="s">
        <v>310</v>
      </c>
      <c r="E452" s="192">
        <v>124</v>
      </c>
      <c r="F452" s="193">
        <v>0.5</v>
      </c>
      <c r="G452" s="194">
        <f t="shared" si="12"/>
        <v>7.7411576877642004E-5</v>
      </c>
      <c r="I452" s="274"/>
      <c r="J452"/>
      <c r="K452"/>
      <c r="L452"/>
      <c r="M452"/>
      <c r="N452" s="180"/>
      <c r="O452" s="181"/>
      <c r="P452" s="182"/>
    </row>
    <row r="453" spans="1:16" ht="15.75">
      <c r="A453" s="189">
        <f t="shared" si="13"/>
        <v>444</v>
      </c>
      <c r="B453" s="190" t="s">
        <v>880</v>
      </c>
      <c r="C453" s="191" t="s">
        <v>1250</v>
      </c>
      <c r="D453" s="190" t="s">
        <v>320</v>
      </c>
      <c r="E453" s="192">
        <v>1737</v>
      </c>
      <c r="F453" s="193">
        <v>0.5</v>
      </c>
      <c r="G453" s="194">
        <f t="shared" si="12"/>
        <v>7.7411576877642004E-5</v>
      </c>
      <c r="I453" s="274"/>
      <c r="J453"/>
      <c r="K453"/>
      <c r="L453"/>
      <c r="M453"/>
      <c r="N453" s="180"/>
      <c r="O453" s="181"/>
      <c r="P453" s="182"/>
    </row>
    <row r="454" spans="1:16" ht="15.75">
      <c r="A454" s="189">
        <f t="shared" si="13"/>
        <v>445</v>
      </c>
      <c r="B454" s="190" t="s">
        <v>881</v>
      </c>
      <c r="C454" s="191" t="s">
        <v>1251</v>
      </c>
      <c r="D454" s="190" t="s">
        <v>323</v>
      </c>
      <c r="E454" s="192">
        <v>543</v>
      </c>
      <c r="F454" s="193">
        <v>0.49</v>
      </c>
      <c r="G454" s="194">
        <f t="shared" si="12"/>
        <v>7.5863345340089155E-5</v>
      </c>
      <c r="I454" s="274"/>
      <c r="J454"/>
      <c r="K454"/>
      <c r="L454"/>
      <c r="M454"/>
      <c r="N454" s="180"/>
      <c r="O454" s="181"/>
      <c r="P454" s="182"/>
    </row>
    <row r="455" spans="1:16" ht="15.75">
      <c r="A455" s="189">
        <f t="shared" si="13"/>
        <v>446</v>
      </c>
      <c r="B455" s="190" t="s">
        <v>882</v>
      </c>
      <c r="C455" s="191" t="s">
        <v>1252</v>
      </c>
      <c r="D455" s="190" t="s">
        <v>318</v>
      </c>
      <c r="E455" s="192">
        <v>3714</v>
      </c>
      <c r="F455" s="193">
        <v>0.49</v>
      </c>
      <c r="G455" s="194">
        <f t="shared" si="12"/>
        <v>7.5863345340089155E-5</v>
      </c>
      <c r="I455" s="274"/>
      <c r="J455"/>
      <c r="K455"/>
      <c r="L455"/>
      <c r="M455"/>
      <c r="N455" s="180"/>
      <c r="O455" s="181"/>
      <c r="P455" s="182"/>
    </row>
    <row r="456" spans="1:16" ht="15.75">
      <c r="A456" s="189">
        <f t="shared" si="13"/>
        <v>447</v>
      </c>
      <c r="B456" s="190" t="s">
        <v>883</v>
      </c>
      <c r="C456" s="191" t="s">
        <v>1253</v>
      </c>
      <c r="D456" s="190" t="s">
        <v>323</v>
      </c>
      <c r="E456" s="192">
        <v>2181</v>
      </c>
      <c r="F456" s="193">
        <v>0.48</v>
      </c>
      <c r="G456" s="194">
        <f t="shared" si="12"/>
        <v>7.4315113802536319E-5</v>
      </c>
      <c r="I456" s="274"/>
      <c r="J456"/>
      <c r="K456"/>
      <c r="L456"/>
      <c r="M456"/>
      <c r="N456" s="180"/>
      <c r="O456" s="181"/>
      <c r="P456" s="182"/>
    </row>
    <row r="457" spans="1:16" ht="15.75">
      <c r="A457" s="189">
        <f t="shared" si="13"/>
        <v>448</v>
      </c>
      <c r="B457" s="190" t="s">
        <v>884</v>
      </c>
      <c r="C457" s="191" t="s">
        <v>1254</v>
      </c>
      <c r="D457" s="190" t="s">
        <v>311</v>
      </c>
      <c r="E457" s="192">
        <v>4716</v>
      </c>
      <c r="F457" s="193">
        <v>0.48</v>
      </c>
      <c r="G457" s="194">
        <f t="shared" si="12"/>
        <v>7.4315113802536319E-5</v>
      </c>
      <c r="I457" s="274"/>
      <c r="J457"/>
      <c r="K457"/>
      <c r="L457"/>
      <c r="M457"/>
      <c r="N457" s="180"/>
      <c r="O457" s="181"/>
      <c r="P457" s="182"/>
    </row>
    <row r="458" spans="1:16" ht="15.75">
      <c r="A458" s="189">
        <f t="shared" si="13"/>
        <v>449</v>
      </c>
      <c r="B458" s="190" t="s">
        <v>885</v>
      </c>
      <c r="C458" s="191" t="s">
        <v>1255</v>
      </c>
      <c r="D458" s="190" t="s">
        <v>312</v>
      </c>
      <c r="E458" s="192">
        <v>2003</v>
      </c>
      <c r="F458" s="193">
        <v>0.46</v>
      </c>
      <c r="G458" s="194">
        <f t="shared" si="12"/>
        <v>7.1218650727430648E-5</v>
      </c>
      <c r="I458" s="274"/>
      <c r="J458"/>
      <c r="K458"/>
      <c r="L458"/>
      <c r="M458"/>
      <c r="N458" s="180"/>
      <c r="O458" s="181"/>
      <c r="P458" s="182"/>
    </row>
    <row r="459" spans="1:16" ht="15.75">
      <c r="A459" s="189">
        <f t="shared" si="13"/>
        <v>450</v>
      </c>
      <c r="B459" s="190" t="s">
        <v>886</v>
      </c>
      <c r="C459" s="191" t="s">
        <v>1256</v>
      </c>
      <c r="D459" s="190" t="s">
        <v>1134</v>
      </c>
      <c r="E459" s="192">
        <v>758</v>
      </c>
      <c r="F459" s="193">
        <v>0.46</v>
      </c>
      <c r="G459" s="194">
        <f t="shared" ref="G459:G511" si="14">+F459/$F$529</f>
        <v>7.1218650727430648E-5</v>
      </c>
      <c r="I459" s="274"/>
      <c r="J459"/>
      <c r="K459"/>
      <c r="L459"/>
      <c r="M459"/>
      <c r="N459" s="180"/>
      <c r="O459" s="181"/>
      <c r="P459" s="182"/>
    </row>
    <row r="460" spans="1:16" ht="15.75">
      <c r="A460" s="189">
        <f t="shared" ref="A460:A511" si="15">+A459+1</f>
        <v>451</v>
      </c>
      <c r="B460" s="190" t="s">
        <v>887</v>
      </c>
      <c r="C460" s="191" t="s">
        <v>1257</v>
      </c>
      <c r="D460" s="190" t="s">
        <v>323</v>
      </c>
      <c r="E460" s="192">
        <v>312</v>
      </c>
      <c r="F460" s="193">
        <v>0.45</v>
      </c>
      <c r="G460" s="194">
        <f t="shared" si="14"/>
        <v>6.9670419189877799E-5</v>
      </c>
      <c r="I460" s="274"/>
      <c r="J460"/>
      <c r="K460"/>
      <c r="L460"/>
      <c r="M460"/>
      <c r="N460" s="180"/>
      <c r="O460" s="181"/>
      <c r="P460" s="182"/>
    </row>
    <row r="461" spans="1:16" ht="15.75">
      <c r="A461" s="189">
        <f t="shared" si="15"/>
        <v>452</v>
      </c>
      <c r="B461" s="190" t="s">
        <v>888</v>
      </c>
      <c r="C461" s="191" t="s">
        <v>1258</v>
      </c>
      <c r="D461" s="190" t="s">
        <v>520</v>
      </c>
      <c r="E461" s="192">
        <v>2324</v>
      </c>
      <c r="F461" s="193">
        <v>0.45</v>
      </c>
      <c r="G461" s="194">
        <f t="shared" si="14"/>
        <v>6.9670419189877799E-5</v>
      </c>
      <c r="I461" s="274"/>
      <c r="J461"/>
      <c r="K461"/>
      <c r="L461"/>
      <c r="M461"/>
      <c r="N461" s="180"/>
      <c r="O461" s="181"/>
      <c r="P461" s="182"/>
    </row>
    <row r="462" spans="1:16" ht="15.75">
      <c r="A462" s="189">
        <f t="shared" si="15"/>
        <v>453</v>
      </c>
      <c r="B462" s="190" t="s">
        <v>889</v>
      </c>
      <c r="C462" s="191" t="s">
        <v>1259</v>
      </c>
      <c r="D462" s="190" t="s">
        <v>307</v>
      </c>
      <c r="E462" s="192">
        <v>14657</v>
      </c>
      <c r="F462" s="193">
        <v>0.45</v>
      </c>
      <c r="G462" s="194">
        <f t="shared" si="14"/>
        <v>6.9670419189877799E-5</v>
      </c>
      <c r="I462" s="274"/>
      <c r="J462"/>
      <c r="K462"/>
      <c r="L462"/>
      <c r="M462"/>
      <c r="N462" s="180"/>
      <c r="O462" s="181"/>
      <c r="P462" s="182"/>
    </row>
    <row r="463" spans="1:16" ht="15.75">
      <c r="A463" s="189">
        <f t="shared" si="15"/>
        <v>454</v>
      </c>
      <c r="B463" s="190" t="s">
        <v>890</v>
      </c>
      <c r="C463" s="191" t="s">
        <v>1260</v>
      </c>
      <c r="D463" s="190" t="s">
        <v>311</v>
      </c>
      <c r="E463" s="192">
        <v>376</v>
      </c>
      <c r="F463" s="193">
        <v>0.45</v>
      </c>
      <c r="G463" s="194">
        <f t="shared" si="14"/>
        <v>6.9670419189877799E-5</v>
      </c>
      <c r="I463" s="274"/>
      <c r="J463"/>
      <c r="K463"/>
      <c r="L463"/>
      <c r="M463"/>
      <c r="N463" s="180"/>
      <c r="O463" s="181"/>
      <c r="P463" s="182"/>
    </row>
    <row r="464" spans="1:16" ht="15.75">
      <c r="A464" s="189">
        <f t="shared" si="15"/>
        <v>455</v>
      </c>
      <c r="B464" s="190" t="s">
        <v>891</v>
      </c>
      <c r="C464" s="191" t="s">
        <v>1261</v>
      </c>
      <c r="D464" s="190" t="s">
        <v>317</v>
      </c>
      <c r="E464" s="192">
        <v>659</v>
      </c>
      <c r="F464" s="193">
        <v>0.44</v>
      </c>
      <c r="G464" s="194">
        <f t="shared" si="14"/>
        <v>6.8122187652324963E-5</v>
      </c>
      <c r="I464" s="274"/>
      <c r="J464"/>
      <c r="K464"/>
      <c r="L464"/>
      <c r="M464"/>
      <c r="N464" s="180"/>
      <c r="O464" s="181"/>
      <c r="P464" s="182"/>
    </row>
    <row r="465" spans="1:16" ht="15.75">
      <c r="A465" s="189">
        <f t="shared" si="15"/>
        <v>456</v>
      </c>
      <c r="B465" s="190" t="s">
        <v>892</v>
      </c>
      <c r="C465" s="191" t="s">
        <v>1262</v>
      </c>
      <c r="D465" s="190" t="s">
        <v>316</v>
      </c>
      <c r="E465" s="192">
        <v>193</v>
      </c>
      <c r="F465" s="193">
        <v>0.44</v>
      </c>
      <c r="G465" s="194">
        <f t="shared" si="14"/>
        <v>6.8122187652324963E-5</v>
      </c>
      <c r="I465" s="274"/>
      <c r="J465"/>
      <c r="K465"/>
      <c r="L465"/>
      <c r="M465"/>
      <c r="N465" s="180"/>
      <c r="O465" s="181"/>
      <c r="P465" s="182"/>
    </row>
    <row r="466" spans="1:16" ht="15.75">
      <c r="A466" s="189">
        <f t="shared" si="15"/>
        <v>457</v>
      </c>
      <c r="B466" s="190" t="s">
        <v>893</v>
      </c>
      <c r="C466" s="191" t="s">
        <v>1263</v>
      </c>
      <c r="D466" s="190" t="s">
        <v>355</v>
      </c>
      <c r="E466" s="192">
        <v>103</v>
      </c>
      <c r="F466" s="193">
        <v>0.43</v>
      </c>
      <c r="G466" s="194">
        <f t="shared" si="14"/>
        <v>6.6573956114772113E-5</v>
      </c>
      <c r="I466" s="274"/>
      <c r="J466"/>
      <c r="K466"/>
      <c r="L466"/>
      <c r="M466"/>
      <c r="N466" s="180"/>
      <c r="O466" s="181"/>
      <c r="P466" s="182"/>
    </row>
    <row r="467" spans="1:16" ht="15.75">
      <c r="A467" s="189">
        <f t="shared" si="15"/>
        <v>458</v>
      </c>
      <c r="B467" s="190" t="s">
        <v>894</v>
      </c>
      <c r="C467" s="191" t="s">
        <v>1264</v>
      </c>
      <c r="D467" s="190" t="s">
        <v>323</v>
      </c>
      <c r="E467" s="192">
        <v>756</v>
      </c>
      <c r="F467" s="193">
        <v>0.43</v>
      </c>
      <c r="G467" s="194">
        <f t="shared" si="14"/>
        <v>6.6573956114772113E-5</v>
      </c>
      <c r="I467" s="274"/>
      <c r="J467"/>
      <c r="K467"/>
      <c r="L467"/>
      <c r="M467"/>
      <c r="N467" s="180"/>
      <c r="O467" s="181"/>
      <c r="P467" s="182"/>
    </row>
    <row r="468" spans="1:16" ht="15.75">
      <c r="A468" s="189">
        <f t="shared" si="15"/>
        <v>459</v>
      </c>
      <c r="B468" s="190" t="s">
        <v>895</v>
      </c>
      <c r="C468" s="191" t="s">
        <v>1265</v>
      </c>
      <c r="D468" s="190" t="s">
        <v>352</v>
      </c>
      <c r="E468" s="192">
        <v>720</v>
      </c>
      <c r="F468" s="193">
        <v>0.43</v>
      </c>
      <c r="G468" s="194">
        <f t="shared" si="14"/>
        <v>6.6573956114772113E-5</v>
      </c>
      <c r="I468" s="274"/>
      <c r="J468"/>
      <c r="K468"/>
      <c r="L468"/>
      <c r="M468"/>
      <c r="N468" s="180"/>
      <c r="O468" s="181"/>
      <c r="P468" s="182"/>
    </row>
    <row r="469" spans="1:16" ht="15.75">
      <c r="A469" s="189">
        <f t="shared" si="15"/>
        <v>460</v>
      </c>
      <c r="B469" s="190" t="s">
        <v>896</v>
      </c>
      <c r="C469" s="191" t="s">
        <v>1266</v>
      </c>
      <c r="D469" s="190" t="s">
        <v>310</v>
      </c>
      <c r="E469" s="192">
        <v>2168</v>
      </c>
      <c r="F469" s="193">
        <v>0.42</v>
      </c>
      <c r="G469" s="194">
        <f t="shared" si="14"/>
        <v>6.5025724577219278E-5</v>
      </c>
      <c r="I469" s="274"/>
      <c r="J469"/>
      <c r="K469"/>
      <c r="L469"/>
      <c r="M469"/>
      <c r="N469" s="180"/>
      <c r="O469" s="181"/>
      <c r="P469" s="182"/>
    </row>
    <row r="470" spans="1:16" ht="15.75">
      <c r="A470" s="189">
        <f t="shared" si="15"/>
        <v>461</v>
      </c>
      <c r="B470" s="190" t="s">
        <v>897</v>
      </c>
      <c r="C470" s="191" t="s">
        <v>1267</v>
      </c>
      <c r="D470" s="190" t="s">
        <v>319</v>
      </c>
      <c r="E470" s="192">
        <v>1507</v>
      </c>
      <c r="F470" s="193">
        <v>0.41</v>
      </c>
      <c r="G470" s="194">
        <f t="shared" si="14"/>
        <v>6.3477493039666442E-5</v>
      </c>
      <c r="I470" s="274"/>
      <c r="J470"/>
      <c r="K470"/>
      <c r="L470"/>
      <c r="M470"/>
      <c r="N470" s="180"/>
      <c r="O470" s="181"/>
      <c r="P470" s="182"/>
    </row>
    <row r="471" spans="1:16" ht="15.75">
      <c r="A471" s="189">
        <f t="shared" si="15"/>
        <v>462</v>
      </c>
      <c r="B471" s="190" t="s">
        <v>898</v>
      </c>
      <c r="C471" s="191" t="s">
        <v>1268</v>
      </c>
      <c r="D471" s="190" t="s">
        <v>317</v>
      </c>
      <c r="E471" s="192">
        <v>63</v>
      </c>
      <c r="F471" s="193">
        <v>0.41</v>
      </c>
      <c r="G471" s="194">
        <f t="shared" si="14"/>
        <v>6.3477493039666442E-5</v>
      </c>
      <c r="I471" s="274"/>
      <c r="J471"/>
      <c r="K471"/>
      <c r="L471"/>
      <c r="M471"/>
      <c r="N471" s="180"/>
      <c r="O471" s="181"/>
      <c r="P471" s="182"/>
    </row>
    <row r="472" spans="1:16" ht="15.75">
      <c r="A472" s="189">
        <f t="shared" si="15"/>
        <v>463</v>
      </c>
      <c r="B472" s="190" t="s">
        <v>899</v>
      </c>
      <c r="C472" s="191" t="s">
        <v>1269</v>
      </c>
      <c r="D472" s="190" t="s">
        <v>355</v>
      </c>
      <c r="E472" s="192">
        <v>61</v>
      </c>
      <c r="F472" s="193">
        <v>0.41</v>
      </c>
      <c r="G472" s="194">
        <f t="shared" si="14"/>
        <v>6.3477493039666442E-5</v>
      </c>
      <c r="I472" s="274"/>
      <c r="J472"/>
      <c r="K472"/>
      <c r="L472"/>
      <c r="M472"/>
      <c r="N472" s="180"/>
      <c r="O472" s="181"/>
      <c r="P472" s="182"/>
    </row>
    <row r="473" spans="1:16" ht="15.75">
      <c r="A473" s="189">
        <f t="shared" si="15"/>
        <v>464</v>
      </c>
      <c r="B473" s="190" t="s">
        <v>900</v>
      </c>
      <c r="C473" s="191" t="s">
        <v>1270</v>
      </c>
      <c r="D473" s="190" t="s">
        <v>310</v>
      </c>
      <c r="E473" s="192">
        <v>299</v>
      </c>
      <c r="F473" s="193">
        <v>0.41</v>
      </c>
      <c r="G473" s="194">
        <f t="shared" si="14"/>
        <v>6.3477493039666442E-5</v>
      </c>
      <c r="I473" s="274"/>
      <c r="J473"/>
      <c r="K473"/>
      <c r="L473"/>
      <c r="M473"/>
      <c r="N473" s="180"/>
      <c r="O473" s="181"/>
      <c r="P473" s="182"/>
    </row>
    <row r="474" spans="1:16" ht="15.75">
      <c r="A474" s="189">
        <f t="shared" si="15"/>
        <v>465</v>
      </c>
      <c r="B474" s="190" t="s">
        <v>901</v>
      </c>
      <c r="C474" s="191" t="s">
        <v>1271</v>
      </c>
      <c r="D474" s="190" t="s">
        <v>508</v>
      </c>
      <c r="E474" s="192">
        <v>317</v>
      </c>
      <c r="F474" s="193">
        <v>0.4</v>
      </c>
      <c r="G474" s="194">
        <f t="shared" si="14"/>
        <v>6.1929261502113606E-5</v>
      </c>
      <c r="I474" s="274"/>
      <c r="J474"/>
      <c r="K474"/>
      <c r="L474"/>
      <c r="M474"/>
      <c r="N474" s="180"/>
      <c r="O474" s="181"/>
      <c r="P474" s="182"/>
    </row>
    <row r="475" spans="1:16" ht="15.75">
      <c r="A475" s="189">
        <f t="shared" si="15"/>
        <v>466</v>
      </c>
      <c r="B475" s="190" t="s">
        <v>902</v>
      </c>
      <c r="C475" s="191" t="s">
        <v>1272</v>
      </c>
      <c r="D475" s="190" t="s">
        <v>355</v>
      </c>
      <c r="E475" s="192">
        <v>271</v>
      </c>
      <c r="F475" s="193">
        <v>0.4</v>
      </c>
      <c r="G475" s="194">
        <f t="shared" si="14"/>
        <v>6.1929261502113606E-5</v>
      </c>
      <c r="I475" s="274"/>
      <c r="J475"/>
      <c r="K475"/>
      <c r="L475"/>
      <c r="M475"/>
      <c r="N475" s="180"/>
      <c r="O475" s="181"/>
      <c r="P475" s="182"/>
    </row>
    <row r="476" spans="1:16" ht="15.75">
      <c r="A476" s="189">
        <f t="shared" si="15"/>
        <v>467</v>
      </c>
      <c r="B476" s="190" t="s">
        <v>903</v>
      </c>
      <c r="C476" s="191" t="s">
        <v>1273</v>
      </c>
      <c r="D476" s="190" t="s">
        <v>323</v>
      </c>
      <c r="E476" s="192">
        <v>1500</v>
      </c>
      <c r="F476" s="193">
        <v>0.38</v>
      </c>
      <c r="G476" s="194">
        <f t="shared" si="14"/>
        <v>5.8832798427007921E-5</v>
      </c>
      <c r="I476" s="274"/>
      <c r="J476"/>
      <c r="K476"/>
      <c r="L476"/>
      <c r="M476"/>
      <c r="N476" s="180"/>
      <c r="O476" s="181"/>
      <c r="P476" s="182"/>
    </row>
    <row r="477" spans="1:16" ht="15.75">
      <c r="A477" s="189">
        <f t="shared" si="15"/>
        <v>468</v>
      </c>
      <c r="B477" s="190" t="s">
        <v>904</v>
      </c>
      <c r="C477" s="191" t="s">
        <v>1274</v>
      </c>
      <c r="D477" s="190" t="s">
        <v>1126</v>
      </c>
      <c r="E477" s="192">
        <v>14449</v>
      </c>
      <c r="F477" s="193">
        <v>0.38</v>
      </c>
      <c r="G477" s="194">
        <f t="shared" si="14"/>
        <v>5.8832798427007921E-5</v>
      </c>
      <c r="I477" s="274"/>
      <c r="J477"/>
      <c r="K477"/>
      <c r="L477"/>
      <c r="M477"/>
      <c r="N477" s="180"/>
      <c r="O477" s="181"/>
      <c r="P477" s="182"/>
    </row>
    <row r="478" spans="1:16" ht="15.75">
      <c r="A478" s="189">
        <f t="shared" si="15"/>
        <v>469</v>
      </c>
      <c r="B478" s="190" t="s">
        <v>905</v>
      </c>
      <c r="C478" s="191" t="s">
        <v>1275</v>
      </c>
      <c r="D478" s="190" t="s">
        <v>426</v>
      </c>
      <c r="E478" s="192">
        <v>380</v>
      </c>
      <c r="F478" s="193">
        <v>0.38</v>
      </c>
      <c r="G478" s="194">
        <f t="shared" si="14"/>
        <v>5.8832798427007921E-5</v>
      </c>
      <c r="I478" s="274"/>
      <c r="J478"/>
      <c r="K478"/>
      <c r="L478"/>
      <c r="M478"/>
      <c r="N478" s="180"/>
      <c r="O478" s="181"/>
      <c r="P478" s="182"/>
    </row>
    <row r="479" spans="1:16" ht="15.75">
      <c r="A479" s="189">
        <f t="shared" si="15"/>
        <v>470</v>
      </c>
      <c r="B479" s="190" t="s">
        <v>906</v>
      </c>
      <c r="C479" s="191" t="s">
        <v>1276</v>
      </c>
      <c r="D479" s="190" t="s">
        <v>508</v>
      </c>
      <c r="E479" s="192">
        <v>3034</v>
      </c>
      <c r="F479" s="193">
        <v>0.38</v>
      </c>
      <c r="G479" s="194">
        <f t="shared" si="14"/>
        <v>5.8832798427007921E-5</v>
      </c>
      <c r="I479" s="274"/>
      <c r="J479"/>
      <c r="K479"/>
      <c r="L479"/>
      <c r="M479"/>
      <c r="N479" s="180"/>
      <c r="O479" s="181"/>
      <c r="P479" s="182"/>
    </row>
    <row r="480" spans="1:16" ht="15.75">
      <c r="A480" s="189">
        <f t="shared" si="15"/>
        <v>471</v>
      </c>
      <c r="B480" s="190" t="s">
        <v>907</v>
      </c>
      <c r="C480" s="191" t="s">
        <v>1277</v>
      </c>
      <c r="D480" s="190" t="s">
        <v>1010</v>
      </c>
      <c r="E480" s="192">
        <v>1049</v>
      </c>
      <c r="F480" s="193">
        <v>0.38</v>
      </c>
      <c r="G480" s="194">
        <f t="shared" si="14"/>
        <v>5.8832798427007921E-5</v>
      </c>
      <c r="I480" s="274"/>
      <c r="J480"/>
      <c r="K480"/>
      <c r="L480"/>
      <c r="M480"/>
      <c r="N480" s="180"/>
      <c r="O480" s="181"/>
      <c r="P480" s="182"/>
    </row>
    <row r="481" spans="1:16" ht="15.75">
      <c r="A481" s="189">
        <f t="shared" si="15"/>
        <v>472</v>
      </c>
      <c r="B481" s="190" t="s">
        <v>908</v>
      </c>
      <c r="C481" s="191" t="s">
        <v>1278</v>
      </c>
      <c r="D481" s="190" t="s">
        <v>357</v>
      </c>
      <c r="E481" s="192">
        <v>1406</v>
      </c>
      <c r="F481" s="193">
        <v>0.38</v>
      </c>
      <c r="G481" s="194">
        <f t="shared" si="14"/>
        <v>5.8832798427007921E-5</v>
      </c>
      <c r="I481" s="274"/>
      <c r="J481"/>
      <c r="K481"/>
      <c r="L481"/>
      <c r="M481"/>
      <c r="N481" s="180"/>
      <c r="O481" s="181"/>
      <c r="P481" s="182"/>
    </row>
    <row r="482" spans="1:16" ht="15.75">
      <c r="A482" s="189">
        <f t="shared" si="15"/>
        <v>473</v>
      </c>
      <c r="B482" s="190" t="s">
        <v>909</v>
      </c>
      <c r="C482" s="191" t="s">
        <v>1279</v>
      </c>
      <c r="D482" s="190" t="s">
        <v>356</v>
      </c>
      <c r="E482" s="192">
        <v>1139</v>
      </c>
      <c r="F482" s="193">
        <v>0.37</v>
      </c>
      <c r="G482" s="194">
        <f t="shared" si="14"/>
        <v>5.7284566889455079E-5</v>
      </c>
      <c r="I482" s="274"/>
      <c r="J482"/>
      <c r="K482"/>
      <c r="L482"/>
      <c r="M482"/>
      <c r="N482" s="180"/>
      <c r="O482" s="181"/>
      <c r="P482" s="182"/>
    </row>
    <row r="483" spans="1:16" ht="15.75">
      <c r="A483" s="189">
        <f t="shared" si="15"/>
        <v>474</v>
      </c>
      <c r="B483" s="190" t="s">
        <v>910</v>
      </c>
      <c r="C483" s="191" t="s">
        <v>1280</v>
      </c>
      <c r="D483" s="190" t="s">
        <v>939</v>
      </c>
      <c r="E483" s="192">
        <v>197</v>
      </c>
      <c r="F483" s="193">
        <v>0.36</v>
      </c>
      <c r="G483" s="194">
        <f t="shared" si="14"/>
        <v>5.5736335351902236E-5</v>
      </c>
      <c r="I483" s="274"/>
      <c r="J483"/>
      <c r="K483"/>
      <c r="L483"/>
      <c r="M483"/>
      <c r="N483" s="180"/>
      <c r="O483" s="181"/>
      <c r="P483" s="182"/>
    </row>
    <row r="484" spans="1:16" ht="15.75">
      <c r="A484" s="189">
        <f t="shared" si="15"/>
        <v>475</v>
      </c>
      <c r="B484" s="190" t="s">
        <v>911</v>
      </c>
      <c r="C484" s="191" t="s">
        <v>1281</v>
      </c>
      <c r="D484" s="190" t="s">
        <v>311</v>
      </c>
      <c r="E484" s="192">
        <v>1545</v>
      </c>
      <c r="F484" s="193">
        <v>0.36</v>
      </c>
      <c r="G484" s="194">
        <f t="shared" si="14"/>
        <v>5.5736335351902236E-5</v>
      </c>
      <c r="I484" s="274"/>
      <c r="J484"/>
      <c r="K484"/>
      <c r="L484"/>
      <c r="M484"/>
      <c r="N484" s="180"/>
      <c r="O484" s="181"/>
      <c r="P484" s="182"/>
    </row>
    <row r="485" spans="1:16" ht="15.75">
      <c r="A485" s="189">
        <f t="shared" si="15"/>
        <v>476</v>
      </c>
      <c r="B485" s="190" t="s">
        <v>912</v>
      </c>
      <c r="C485" s="191" t="s">
        <v>1282</v>
      </c>
      <c r="D485" s="190" t="s">
        <v>357</v>
      </c>
      <c r="E485" s="192">
        <v>698</v>
      </c>
      <c r="F485" s="193">
        <v>0.35</v>
      </c>
      <c r="G485" s="194">
        <f t="shared" si="14"/>
        <v>5.41881038143494E-5</v>
      </c>
      <c r="I485" s="274"/>
      <c r="J485"/>
      <c r="K485"/>
      <c r="L485"/>
      <c r="M485"/>
      <c r="N485" s="180"/>
      <c r="O485" s="181"/>
      <c r="P485" s="182"/>
    </row>
    <row r="486" spans="1:16" ht="15.75">
      <c r="A486" s="189">
        <f t="shared" si="15"/>
        <v>477</v>
      </c>
      <c r="B486" s="190" t="s">
        <v>913</v>
      </c>
      <c r="C486" s="191" t="s">
        <v>1283</v>
      </c>
      <c r="D486" s="190" t="s">
        <v>323</v>
      </c>
      <c r="E486" s="192">
        <v>174</v>
      </c>
      <c r="F486" s="193">
        <v>0.35</v>
      </c>
      <c r="G486" s="194">
        <f t="shared" si="14"/>
        <v>5.41881038143494E-5</v>
      </c>
      <c r="I486" s="274"/>
      <c r="J486"/>
      <c r="K486"/>
      <c r="L486"/>
      <c r="M486"/>
      <c r="N486" s="180"/>
      <c r="O486" s="181"/>
      <c r="P486" s="182"/>
    </row>
    <row r="487" spans="1:16" ht="15.75">
      <c r="A487" s="189">
        <f t="shared" si="15"/>
        <v>478</v>
      </c>
      <c r="B487" s="190" t="s">
        <v>914</v>
      </c>
      <c r="C487" s="191" t="s">
        <v>1284</v>
      </c>
      <c r="D487" s="190" t="s">
        <v>939</v>
      </c>
      <c r="E487" s="192">
        <v>141</v>
      </c>
      <c r="F487" s="193">
        <v>0.34</v>
      </c>
      <c r="G487" s="194">
        <f t="shared" si="14"/>
        <v>5.2639872276796565E-5</v>
      </c>
      <c r="I487" s="274"/>
      <c r="J487"/>
      <c r="K487"/>
      <c r="L487"/>
      <c r="M487"/>
      <c r="N487" s="180"/>
      <c r="O487" s="181"/>
      <c r="P487" s="182"/>
    </row>
    <row r="488" spans="1:16" ht="15.75">
      <c r="A488" s="189">
        <f t="shared" si="15"/>
        <v>479</v>
      </c>
      <c r="B488" s="190" t="s">
        <v>915</v>
      </c>
      <c r="C488" s="191" t="s">
        <v>1285</v>
      </c>
      <c r="D488" s="190" t="s">
        <v>939</v>
      </c>
      <c r="E488" s="192">
        <v>4169</v>
      </c>
      <c r="F488" s="193">
        <v>0.34</v>
      </c>
      <c r="G488" s="194">
        <f t="shared" si="14"/>
        <v>5.2639872276796565E-5</v>
      </c>
      <c r="I488" s="274"/>
      <c r="J488"/>
      <c r="K488"/>
      <c r="L488"/>
      <c r="M488"/>
      <c r="N488" s="180"/>
      <c r="O488" s="181"/>
      <c r="P488" s="182"/>
    </row>
    <row r="489" spans="1:16" ht="15.75">
      <c r="A489" s="189">
        <f t="shared" si="15"/>
        <v>480</v>
      </c>
      <c r="B489" s="190" t="s">
        <v>916</v>
      </c>
      <c r="C489" s="191" t="s">
        <v>1286</v>
      </c>
      <c r="D489" s="190" t="s">
        <v>310</v>
      </c>
      <c r="E489" s="192">
        <v>835</v>
      </c>
      <c r="F489" s="193">
        <v>0.33</v>
      </c>
      <c r="G489" s="194">
        <f t="shared" si="14"/>
        <v>5.1091640739243722E-5</v>
      </c>
      <c r="I489" s="274"/>
      <c r="J489"/>
      <c r="K489"/>
      <c r="L489"/>
      <c r="M489"/>
      <c r="N489" s="180"/>
      <c r="O489" s="181"/>
      <c r="P489" s="182"/>
    </row>
    <row r="490" spans="1:16" ht="15.75">
      <c r="A490" s="189">
        <f t="shared" si="15"/>
        <v>481</v>
      </c>
      <c r="B490" s="190" t="s">
        <v>917</v>
      </c>
      <c r="C490" s="191" t="s">
        <v>1287</v>
      </c>
      <c r="D490" s="190" t="s">
        <v>939</v>
      </c>
      <c r="E490" s="192">
        <v>1124</v>
      </c>
      <c r="F490" s="193">
        <v>0.33</v>
      </c>
      <c r="G490" s="194">
        <f t="shared" si="14"/>
        <v>5.1091640739243722E-5</v>
      </c>
      <c r="I490" s="274"/>
      <c r="J490"/>
      <c r="K490"/>
      <c r="L490"/>
      <c r="M490"/>
      <c r="N490" s="180"/>
      <c r="O490" s="181"/>
      <c r="P490" s="182"/>
    </row>
    <row r="491" spans="1:16" ht="15.75">
      <c r="A491" s="189">
        <f t="shared" si="15"/>
        <v>482</v>
      </c>
      <c r="B491" s="190" t="s">
        <v>918</v>
      </c>
      <c r="C491" s="191" t="s">
        <v>1288</v>
      </c>
      <c r="D491" s="190" t="s">
        <v>354</v>
      </c>
      <c r="E491" s="192">
        <v>111</v>
      </c>
      <c r="F491" s="193">
        <v>0.33</v>
      </c>
      <c r="G491" s="194">
        <f t="shared" si="14"/>
        <v>5.1091640739243722E-5</v>
      </c>
      <c r="I491" s="274"/>
      <c r="J491"/>
      <c r="K491"/>
      <c r="L491"/>
      <c r="M491"/>
      <c r="N491" s="180"/>
      <c r="O491" s="181"/>
      <c r="P491" s="182"/>
    </row>
    <row r="492" spans="1:16" ht="15.75">
      <c r="A492" s="189">
        <f t="shared" si="15"/>
        <v>483</v>
      </c>
      <c r="B492" s="190" t="s">
        <v>919</v>
      </c>
      <c r="C492" s="191" t="s">
        <v>1289</v>
      </c>
      <c r="D492" s="190" t="s">
        <v>311</v>
      </c>
      <c r="E492" s="192">
        <v>760</v>
      </c>
      <c r="F492" s="193">
        <v>0.32</v>
      </c>
      <c r="G492" s="275">
        <f t="shared" si="14"/>
        <v>4.954340920169088E-5</v>
      </c>
      <c r="I492" s="274"/>
      <c r="J492"/>
      <c r="K492"/>
      <c r="L492"/>
      <c r="M492"/>
      <c r="N492" s="180"/>
      <c r="O492" s="181"/>
      <c r="P492" s="182"/>
    </row>
    <row r="493" spans="1:16" ht="15.75">
      <c r="A493" s="189">
        <f t="shared" si="15"/>
        <v>484</v>
      </c>
      <c r="B493" s="190" t="s">
        <v>920</v>
      </c>
      <c r="C493" s="191" t="s">
        <v>1290</v>
      </c>
      <c r="D493" s="190" t="s">
        <v>313</v>
      </c>
      <c r="E493" s="192">
        <v>475</v>
      </c>
      <c r="F493" s="193">
        <v>0.31</v>
      </c>
      <c r="G493" s="275">
        <f t="shared" si="14"/>
        <v>4.7995177664138037E-5</v>
      </c>
      <c r="I493" s="274"/>
      <c r="J493"/>
      <c r="K493"/>
      <c r="L493"/>
      <c r="M493"/>
      <c r="N493" s="180"/>
      <c r="O493" s="181"/>
      <c r="P493" s="182"/>
    </row>
    <row r="494" spans="1:16" ht="15.75">
      <c r="A494" s="189">
        <f t="shared" si="15"/>
        <v>485</v>
      </c>
      <c r="B494" s="190" t="s">
        <v>921</v>
      </c>
      <c r="C494" s="191" t="s">
        <v>1291</v>
      </c>
      <c r="D494" s="190" t="s">
        <v>310</v>
      </c>
      <c r="E494" s="192">
        <v>3724</v>
      </c>
      <c r="F494" s="193">
        <v>0.3</v>
      </c>
      <c r="G494" s="275">
        <f t="shared" si="14"/>
        <v>4.6446946126585201E-5</v>
      </c>
      <c r="I494" s="274"/>
      <c r="J494"/>
      <c r="K494"/>
      <c r="L494"/>
      <c r="M494"/>
      <c r="N494" s="180"/>
      <c r="O494" s="181"/>
      <c r="P494" s="182"/>
    </row>
    <row r="495" spans="1:16" ht="15.75">
      <c r="A495" s="189">
        <f t="shared" si="15"/>
        <v>486</v>
      </c>
      <c r="B495" s="190" t="s">
        <v>922</v>
      </c>
      <c r="C495" s="191" t="s">
        <v>1292</v>
      </c>
      <c r="D495" s="190" t="s">
        <v>1293</v>
      </c>
      <c r="E495" s="192">
        <v>152</v>
      </c>
      <c r="F495" s="193">
        <v>0.3</v>
      </c>
      <c r="G495" s="275">
        <f t="shared" si="14"/>
        <v>4.6446946126585201E-5</v>
      </c>
      <c r="I495" s="274"/>
      <c r="J495"/>
      <c r="K495"/>
      <c r="L495"/>
      <c r="M495"/>
      <c r="N495" s="180"/>
      <c r="O495" s="181"/>
      <c r="P495" s="182"/>
    </row>
    <row r="496" spans="1:16" ht="15.75">
      <c r="A496" s="189">
        <f t="shared" si="15"/>
        <v>487</v>
      </c>
      <c r="B496" s="190" t="s">
        <v>923</v>
      </c>
      <c r="C496" s="191" t="s">
        <v>1294</v>
      </c>
      <c r="D496" s="190" t="s">
        <v>353</v>
      </c>
      <c r="E496" s="192">
        <v>22313</v>
      </c>
      <c r="F496" s="193">
        <v>0.28000000000000003</v>
      </c>
      <c r="G496" s="275">
        <f t="shared" si="14"/>
        <v>4.3350483051479523E-5</v>
      </c>
      <c r="I496" s="274"/>
      <c r="J496"/>
      <c r="K496"/>
      <c r="L496"/>
      <c r="M496"/>
      <c r="N496" s="180"/>
      <c r="O496" s="181"/>
      <c r="P496" s="182"/>
    </row>
    <row r="497" spans="1:16" ht="15.75">
      <c r="A497" s="189">
        <f t="shared" si="15"/>
        <v>488</v>
      </c>
      <c r="B497" s="190" t="s">
        <v>924</v>
      </c>
      <c r="C497" s="191" t="s">
        <v>1295</v>
      </c>
      <c r="D497" s="190" t="s">
        <v>354</v>
      </c>
      <c r="E497" s="192">
        <v>1444</v>
      </c>
      <c r="F497" s="193">
        <v>0.28000000000000003</v>
      </c>
      <c r="G497" s="275">
        <f t="shared" si="14"/>
        <v>4.3350483051479523E-5</v>
      </c>
      <c r="I497" s="274"/>
      <c r="J497"/>
      <c r="K497"/>
      <c r="L497"/>
      <c r="M497"/>
      <c r="N497" s="180"/>
      <c r="O497" s="181"/>
      <c r="P497" s="182"/>
    </row>
    <row r="498" spans="1:16" ht="15.75">
      <c r="A498" s="189">
        <f t="shared" si="15"/>
        <v>489</v>
      </c>
      <c r="B498" s="190" t="s">
        <v>925</v>
      </c>
      <c r="C498" s="191" t="s">
        <v>1296</v>
      </c>
      <c r="D498" s="190" t="s">
        <v>316</v>
      </c>
      <c r="E498" s="192">
        <v>665</v>
      </c>
      <c r="F498" s="193">
        <v>0.27</v>
      </c>
      <c r="G498" s="275">
        <f t="shared" si="14"/>
        <v>4.180225151392668E-5</v>
      </c>
      <c r="I498" s="274"/>
      <c r="J498"/>
      <c r="K498"/>
      <c r="L498"/>
      <c r="M498"/>
      <c r="N498" s="180"/>
      <c r="O498" s="181"/>
      <c r="P498" s="182"/>
    </row>
    <row r="499" spans="1:16" ht="15.75">
      <c r="A499" s="189">
        <f t="shared" si="15"/>
        <v>490</v>
      </c>
      <c r="B499" s="190" t="s">
        <v>926</v>
      </c>
      <c r="C499" s="191" t="s">
        <v>1297</v>
      </c>
      <c r="D499" s="190" t="s">
        <v>323</v>
      </c>
      <c r="E499" s="192">
        <v>695</v>
      </c>
      <c r="F499" s="193">
        <v>0.26</v>
      </c>
      <c r="G499" s="275">
        <f t="shared" si="14"/>
        <v>4.0254019976373845E-5</v>
      </c>
      <c r="I499" s="274"/>
      <c r="J499"/>
      <c r="K499"/>
      <c r="L499"/>
      <c r="M499"/>
      <c r="N499" s="180"/>
      <c r="O499" s="181"/>
      <c r="P499" s="182"/>
    </row>
    <row r="500" spans="1:16" ht="15.75">
      <c r="A500" s="189">
        <f t="shared" si="15"/>
        <v>491</v>
      </c>
      <c r="B500" s="190" t="s">
        <v>927</v>
      </c>
      <c r="C500" s="191" t="s">
        <v>1298</v>
      </c>
      <c r="D500" s="190" t="s">
        <v>316</v>
      </c>
      <c r="E500" s="192">
        <v>824</v>
      </c>
      <c r="F500" s="193">
        <v>0.26</v>
      </c>
      <c r="G500" s="275">
        <f t="shared" si="14"/>
        <v>4.0254019976373845E-5</v>
      </c>
      <c r="I500" s="274"/>
      <c r="J500"/>
      <c r="K500"/>
      <c r="L500"/>
      <c r="M500"/>
      <c r="N500" s="180"/>
      <c r="O500" s="181"/>
      <c r="P500" s="182"/>
    </row>
    <row r="501" spans="1:16" ht="15.75">
      <c r="A501" s="189">
        <f t="shared" si="15"/>
        <v>492</v>
      </c>
      <c r="B501" s="190" t="s">
        <v>928</v>
      </c>
      <c r="C501" s="191" t="s">
        <v>975</v>
      </c>
      <c r="D501" s="190" t="s">
        <v>316</v>
      </c>
      <c r="E501" s="192">
        <v>96</v>
      </c>
      <c r="F501" s="193">
        <v>0.24</v>
      </c>
      <c r="G501" s="275">
        <f t="shared" si="14"/>
        <v>3.715755690126816E-5</v>
      </c>
      <c r="I501" s="274"/>
      <c r="J501"/>
      <c r="K501"/>
      <c r="L501"/>
      <c r="M501"/>
      <c r="N501" s="180"/>
      <c r="O501" s="181"/>
      <c r="P501" s="182"/>
    </row>
    <row r="502" spans="1:16" ht="15.75">
      <c r="A502" s="189">
        <f t="shared" si="15"/>
        <v>493</v>
      </c>
      <c r="B502" s="190" t="s">
        <v>929</v>
      </c>
      <c r="C502" s="191" t="s">
        <v>1299</v>
      </c>
      <c r="D502" s="190" t="s">
        <v>307</v>
      </c>
      <c r="E502" s="192">
        <v>9642</v>
      </c>
      <c r="F502" s="193">
        <v>0.21</v>
      </c>
      <c r="G502" s="275">
        <f t="shared" si="14"/>
        <v>3.2512862288609639E-5</v>
      </c>
      <c r="I502" s="274"/>
      <c r="J502"/>
      <c r="K502"/>
      <c r="L502"/>
      <c r="M502"/>
      <c r="N502" s="180"/>
      <c r="O502" s="181"/>
      <c r="P502" s="182"/>
    </row>
    <row r="503" spans="1:16" ht="15.75">
      <c r="A503" s="189">
        <f t="shared" si="15"/>
        <v>494</v>
      </c>
      <c r="B503" s="190" t="s">
        <v>930</v>
      </c>
      <c r="C503" s="191" t="s">
        <v>1300</v>
      </c>
      <c r="D503" s="190" t="s">
        <v>317</v>
      </c>
      <c r="E503" s="192">
        <v>153</v>
      </c>
      <c r="F503" s="193">
        <v>0.2</v>
      </c>
      <c r="G503" s="275">
        <f t="shared" si="14"/>
        <v>3.0964630751056803E-5</v>
      </c>
      <c r="I503" s="274"/>
      <c r="J503"/>
      <c r="K503"/>
      <c r="L503"/>
      <c r="M503"/>
      <c r="N503" s="180"/>
      <c r="O503" s="181"/>
      <c r="P503" s="182"/>
    </row>
    <row r="504" spans="1:16" ht="15.75">
      <c r="A504" s="189">
        <f t="shared" si="15"/>
        <v>495</v>
      </c>
      <c r="B504" s="190" t="s">
        <v>931</v>
      </c>
      <c r="C504" s="191" t="s">
        <v>1301</v>
      </c>
      <c r="D504" s="190" t="s">
        <v>323</v>
      </c>
      <c r="E504" s="192">
        <v>362</v>
      </c>
      <c r="F504" s="193">
        <v>0.2</v>
      </c>
      <c r="G504" s="275">
        <f t="shared" si="14"/>
        <v>3.0964630751056803E-5</v>
      </c>
      <c r="I504" s="274"/>
      <c r="J504"/>
      <c r="K504"/>
      <c r="L504"/>
      <c r="M504"/>
      <c r="N504" s="180"/>
      <c r="O504" s="181"/>
      <c r="P504" s="182"/>
    </row>
    <row r="505" spans="1:16" ht="15.75">
      <c r="A505" s="189">
        <f t="shared" si="15"/>
        <v>496</v>
      </c>
      <c r="B505" s="190" t="s">
        <v>932</v>
      </c>
      <c r="C505" s="191" t="s">
        <v>1302</v>
      </c>
      <c r="D505" s="190" t="s">
        <v>357</v>
      </c>
      <c r="E505" s="192">
        <v>2367</v>
      </c>
      <c r="F505" s="193">
        <v>0.2</v>
      </c>
      <c r="G505" s="275">
        <f t="shared" si="14"/>
        <v>3.0964630751056803E-5</v>
      </c>
      <c r="I505" s="274"/>
      <c r="J505"/>
      <c r="K505"/>
      <c r="L505"/>
      <c r="M505"/>
      <c r="N505" s="180"/>
      <c r="O505" s="181"/>
      <c r="P505" s="182"/>
    </row>
    <row r="506" spans="1:16" ht="15.75">
      <c r="A506" s="189">
        <f t="shared" si="15"/>
        <v>497</v>
      </c>
      <c r="B506" s="190" t="s">
        <v>933</v>
      </c>
      <c r="C506" s="191" t="s">
        <v>1303</v>
      </c>
      <c r="D506" s="190" t="s">
        <v>1126</v>
      </c>
      <c r="E506" s="192">
        <v>7701</v>
      </c>
      <c r="F506" s="193">
        <v>0.18</v>
      </c>
      <c r="G506" s="275">
        <f t="shared" si="14"/>
        <v>2.7868167675951118E-5</v>
      </c>
      <c r="I506" s="274"/>
      <c r="J506"/>
      <c r="K506"/>
      <c r="L506"/>
      <c r="M506"/>
      <c r="N506" s="180"/>
      <c r="O506" s="181"/>
      <c r="P506" s="182"/>
    </row>
    <row r="507" spans="1:16" ht="15.75">
      <c r="A507" s="189">
        <f t="shared" si="15"/>
        <v>498</v>
      </c>
      <c r="B507" s="190" t="s">
        <v>934</v>
      </c>
      <c r="C507" s="191" t="s">
        <v>1304</v>
      </c>
      <c r="D507" s="190" t="s">
        <v>355</v>
      </c>
      <c r="E507" s="192">
        <v>353</v>
      </c>
      <c r="F507" s="193">
        <v>0.16</v>
      </c>
      <c r="G507" s="275">
        <f t="shared" si="14"/>
        <v>2.477170460084544E-5</v>
      </c>
      <c r="I507" s="274"/>
      <c r="J507"/>
      <c r="K507"/>
      <c r="L507"/>
      <c r="M507"/>
      <c r="N507" s="180"/>
      <c r="O507" s="181"/>
      <c r="P507" s="182"/>
    </row>
    <row r="508" spans="1:16" ht="15.75">
      <c r="A508" s="189">
        <f t="shared" si="15"/>
        <v>499</v>
      </c>
      <c r="B508" s="190" t="s">
        <v>935</v>
      </c>
      <c r="C508" s="197" t="s">
        <v>1305</v>
      </c>
      <c r="D508" s="198" t="s">
        <v>357</v>
      </c>
      <c r="E508" s="199">
        <v>827</v>
      </c>
      <c r="F508" s="193">
        <v>0.16</v>
      </c>
      <c r="G508" s="275">
        <f t="shared" si="14"/>
        <v>2.477170460084544E-5</v>
      </c>
      <c r="I508" s="274"/>
      <c r="J508"/>
      <c r="K508"/>
      <c r="L508"/>
      <c r="M508"/>
      <c r="N508" s="180"/>
      <c r="O508" s="181"/>
      <c r="P508" s="182"/>
    </row>
    <row r="509" spans="1:16" ht="15.75">
      <c r="A509" s="189">
        <f t="shared" si="15"/>
        <v>500</v>
      </c>
      <c r="B509" s="190" t="s">
        <v>936</v>
      </c>
      <c r="C509" s="191" t="s">
        <v>1306</v>
      </c>
      <c r="D509" s="190" t="s">
        <v>354</v>
      </c>
      <c r="E509" s="192">
        <v>218</v>
      </c>
      <c r="F509" s="193">
        <v>0.14000000000000001</v>
      </c>
      <c r="G509" s="275">
        <f t="shared" si="14"/>
        <v>2.1675241525739761E-5</v>
      </c>
      <c r="I509" s="274"/>
      <c r="J509"/>
      <c r="K509"/>
      <c r="L509"/>
      <c r="M509"/>
      <c r="N509" s="180"/>
      <c r="O509" s="181"/>
      <c r="P509" s="182"/>
    </row>
    <row r="510" spans="1:16" ht="15.75">
      <c r="A510" s="189">
        <f t="shared" si="15"/>
        <v>501</v>
      </c>
      <c r="B510" s="198" t="s">
        <v>937</v>
      </c>
      <c r="C510" s="197" t="s">
        <v>1307</v>
      </c>
      <c r="D510" s="198" t="s">
        <v>310</v>
      </c>
      <c r="E510" s="199">
        <v>86</v>
      </c>
      <c r="F510" s="193">
        <v>0.13</v>
      </c>
      <c r="G510" s="275">
        <f t="shared" si="14"/>
        <v>2.0127009988186922E-5</v>
      </c>
      <c r="I510" s="274"/>
      <c r="J510"/>
      <c r="K510"/>
      <c r="L510"/>
      <c r="M510"/>
      <c r="N510" s="180"/>
      <c r="O510" s="181"/>
      <c r="P510" s="182"/>
    </row>
    <row r="511" spans="1:16" ht="15.75">
      <c r="A511" s="189">
        <f t="shared" si="15"/>
        <v>502</v>
      </c>
      <c r="B511" s="198" t="s">
        <v>938</v>
      </c>
      <c r="C511" s="197" t="s">
        <v>1308</v>
      </c>
      <c r="D511" s="198" t="s">
        <v>315</v>
      </c>
      <c r="E511" s="199">
        <v>1237</v>
      </c>
      <c r="F511" s="193">
        <v>0.11</v>
      </c>
      <c r="G511" s="275">
        <f t="shared" si="14"/>
        <v>1.7030546913081241E-5</v>
      </c>
      <c r="I511" s="274"/>
      <c r="J511" s="105"/>
      <c r="K511"/>
      <c r="L511"/>
      <c r="M511"/>
      <c r="N511" s="180"/>
      <c r="O511" s="181"/>
      <c r="P511" s="182"/>
    </row>
    <row r="512" spans="1:16" ht="15.75">
      <c r="A512" s="200"/>
      <c r="B512" s="198"/>
      <c r="C512" s="197"/>
      <c r="D512" s="198"/>
      <c r="E512" s="199"/>
      <c r="F512" s="193"/>
      <c r="G512" s="201"/>
      <c r="I512"/>
      <c r="J512"/>
      <c r="K512"/>
      <c r="L512"/>
      <c r="M512"/>
      <c r="N512" s="180"/>
      <c r="O512" s="181"/>
      <c r="P512" s="182"/>
    </row>
    <row r="513" spans="1:16" ht="15.75">
      <c r="A513" s="200"/>
      <c r="B513" s="198"/>
      <c r="C513" s="197"/>
      <c r="D513" s="198"/>
      <c r="E513" s="199"/>
      <c r="F513" s="193"/>
      <c r="G513" s="201"/>
      <c r="I513"/>
      <c r="J513"/>
      <c r="K513"/>
      <c r="L513"/>
      <c r="M513"/>
      <c r="N513" s="180"/>
      <c r="O513" s="181"/>
      <c r="P513" s="182"/>
    </row>
    <row r="514" spans="1:16" ht="15.75">
      <c r="A514" s="200">
        <v>1</v>
      </c>
      <c r="B514" s="198"/>
      <c r="C514" s="202" t="s">
        <v>571</v>
      </c>
      <c r="D514" s="198"/>
      <c r="E514" s="199"/>
      <c r="F514" s="193"/>
      <c r="G514" s="201"/>
      <c r="I514"/>
      <c r="J514"/>
      <c r="K514"/>
      <c r="L514"/>
      <c r="M514"/>
      <c r="N514" s="180"/>
      <c r="O514" s="181"/>
      <c r="P514" s="182"/>
    </row>
    <row r="515" spans="1:16" ht="15.75">
      <c r="A515" s="200"/>
      <c r="B515" s="198"/>
      <c r="C515" s="197" t="s">
        <v>946</v>
      </c>
      <c r="D515" s="198" t="s">
        <v>939</v>
      </c>
      <c r="E515" s="199">
        <v>8678</v>
      </c>
      <c r="F515" s="193">
        <v>0</v>
      </c>
      <c r="G515" s="276">
        <v>0</v>
      </c>
      <c r="I515"/>
      <c r="J515"/>
      <c r="K515"/>
      <c r="L515"/>
      <c r="M515"/>
      <c r="N515" s="180"/>
      <c r="O515" s="181"/>
      <c r="P515" s="182"/>
    </row>
    <row r="516" spans="1:16" ht="15.75">
      <c r="A516" s="200"/>
      <c r="B516" s="198"/>
      <c r="C516" s="197"/>
      <c r="D516" s="198"/>
      <c r="E516" s="199"/>
      <c r="F516" s="193"/>
      <c r="G516" s="201"/>
      <c r="I516"/>
      <c r="J516"/>
      <c r="K516"/>
      <c r="L516"/>
      <c r="M516"/>
      <c r="N516" s="180"/>
      <c r="O516" s="181"/>
      <c r="P516" s="182"/>
    </row>
    <row r="517" spans="1:16" ht="16.5" thickBot="1">
      <c r="A517" s="200"/>
      <c r="B517" s="200"/>
      <c r="C517" s="197"/>
      <c r="D517" s="198"/>
      <c r="E517" s="199"/>
      <c r="F517" s="193"/>
      <c r="G517" s="203"/>
    </row>
    <row r="518" spans="1:16" ht="16.5" thickBot="1">
      <c r="A518" s="204"/>
      <c r="B518" s="204"/>
      <c r="C518" s="205"/>
      <c r="D518" s="205"/>
      <c r="E518" s="206"/>
      <c r="F518" s="207">
        <f>SUM(F10:F517)</f>
        <v>6434.4899999999971</v>
      </c>
      <c r="G518" s="208">
        <f>SUM(G6:G515)</f>
        <v>0.99620803460683582</v>
      </c>
      <c r="H518" s="272"/>
      <c r="J518" s="271"/>
    </row>
    <row r="519" spans="1:16">
      <c r="A519" s="209"/>
      <c r="B519" s="209"/>
      <c r="C519" s="210"/>
      <c r="D519" s="211"/>
      <c r="E519" s="212"/>
      <c r="F519" s="213"/>
      <c r="G519" s="214"/>
    </row>
    <row r="520" spans="1:16" ht="16.5" thickBot="1">
      <c r="A520" s="215" t="s">
        <v>124</v>
      </c>
      <c r="B520" s="216"/>
      <c r="C520" s="217" t="s">
        <v>583</v>
      </c>
      <c r="D520" s="211"/>
      <c r="E520" s="218"/>
      <c r="F520" s="219">
        <v>0</v>
      </c>
      <c r="G520" s="220">
        <v>0</v>
      </c>
    </row>
    <row r="521" spans="1:16" ht="16.5" thickBot="1">
      <c r="A521" s="204"/>
      <c r="B521" s="204"/>
      <c r="C521" s="205" t="s">
        <v>460</v>
      </c>
      <c r="D521" s="205"/>
      <c r="E521" s="221"/>
      <c r="F521" s="222">
        <f>+F520</f>
        <v>0</v>
      </c>
      <c r="G521" s="223">
        <f>+G520</f>
        <v>0</v>
      </c>
    </row>
    <row r="522" spans="1:16" ht="15.75">
      <c r="A522" s="224"/>
      <c r="B522" s="224"/>
      <c r="C522" s="225"/>
      <c r="D522" s="226"/>
      <c r="E522" s="227"/>
      <c r="F522" s="228"/>
      <c r="G522" s="229"/>
    </row>
    <row r="523" spans="1:16" ht="16.5" thickBot="1">
      <c r="A523" s="200" t="s">
        <v>252</v>
      </c>
      <c r="B523" s="200"/>
      <c r="C523" s="202" t="s">
        <v>185</v>
      </c>
      <c r="D523" s="198"/>
      <c r="E523" s="230"/>
      <c r="F523" s="193">
        <v>0</v>
      </c>
      <c r="G523" s="231">
        <v>0</v>
      </c>
    </row>
    <row r="524" spans="1:16" ht="16.5" thickBot="1">
      <c r="A524" s="232"/>
      <c r="B524" s="232"/>
      <c r="C524" s="205" t="s">
        <v>460</v>
      </c>
      <c r="D524" s="205"/>
      <c r="E524" s="233"/>
      <c r="F524" s="234">
        <f>+F523</f>
        <v>0</v>
      </c>
      <c r="G524" s="235">
        <f>+G523</f>
        <v>0</v>
      </c>
      <c r="J524" s="241"/>
    </row>
    <row r="525" spans="1:16" ht="15.75">
      <c r="A525" s="224"/>
      <c r="B525" s="224"/>
      <c r="C525" s="225"/>
      <c r="D525" s="226"/>
      <c r="E525" s="227"/>
      <c r="F525" s="228"/>
      <c r="G525" s="229"/>
    </row>
    <row r="526" spans="1:16" ht="16.5" thickBot="1">
      <c r="A526" s="215" t="s">
        <v>253</v>
      </c>
      <c r="B526" s="215"/>
      <c r="C526" s="188" t="s">
        <v>461</v>
      </c>
      <c r="D526" s="236"/>
      <c r="E526" s="177"/>
      <c r="F526" s="193">
        <v>24.492371118200001</v>
      </c>
      <c r="G526" s="237">
        <v>3.791986139464556E-3</v>
      </c>
      <c r="I526" s="271"/>
    </row>
    <row r="527" spans="1:16" ht="16.5" thickBot="1">
      <c r="A527" s="238"/>
      <c r="B527" s="238"/>
      <c r="C527" s="205" t="s">
        <v>460</v>
      </c>
      <c r="D527" s="205"/>
      <c r="E527" s="239"/>
      <c r="F527" s="207">
        <f>+F526</f>
        <v>24.492371118200001</v>
      </c>
      <c r="G527" s="240">
        <f>+G526</f>
        <v>3.791986139464556E-3</v>
      </c>
      <c r="J527" s="241"/>
    </row>
    <row r="528" spans="1:16" ht="16.5" thickBot="1">
      <c r="A528" s="242"/>
      <c r="B528" s="242"/>
      <c r="C528" s="225"/>
      <c r="D528" s="198"/>
      <c r="E528" s="197"/>
      <c r="F528" s="243"/>
      <c r="G528" s="244"/>
    </row>
    <row r="529" spans="1:11" ht="15.75" thickBot="1">
      <c r="A529" s="245"/>
      <c r="B529" s="245"/>
      <c r="C529" s="246" t="s">
        <v>462</v>
      </c>
      <c r="D529" s="246"/>
      <c r="E529" s="239"/>
      <c r="F529" s="247">
        <v>6458.9822371182045</v>
      </c>
      <c r="G529" s="240">
        <v>1</v>
      </c>
      <c r="K529" s="248"/>
    </row>
    <row r="530" spans="1:11" ht="15.75">
      <c r="A530" s="278"/>
      <c r="B530" s="279"/>
      <c r="C530" s="280" t="s">
        <v>110</v>
      </c>
      <c r="D530" s="281"/>
      <c r="E530" s="279"/>
      <c r="F530" s="282"/>
      <c r="G530" s="283"/>
      <c r="K530" s="248"/>
    </row>
    <row r="531" spans="1:11" ht="15.75">
      <c r="A531" s="249"/>
      <c r="B531" s="250"/>
      <c r="C531" s="251" t="s">
        <v>940</v>
      </c>
      <c r="D531" s="250"/>
      <c r="E531" s="250"/>
      <c r="F531" s="250"/>
      <c r="G531" s="252"/>
      <c r="I531" s="253"/>
    </row>
    <row r="532" spans="1:11" ht="15.75">
      <c r="A532" s="249"/>
      <c r="B532" s="250"/>
      <c r="C532" s="251" t="s">
        <v>562</v>
      </c>
      <c r="D532" s="250"/>
      <c r="E532" s="250"/>
      <c r="F532" s="250"/>
      <c r="G532" s="252"/>
      <c r="I532" s="253"/>
    </row>
    <row r="533" spans="1:11">
      <c r="A533" s="254"/>
      <c r="B533" s="255"/>
      <c r="C533" s="256"/>
      <c r="D533" s="255"/>
      <c r="E533" s="257"/>
      <c r="F533" s="258"/>
      <c r="G533" s="259"/>
    </row>
    <row r="534" spans="1:11">
      <c r="A534" s="254"/>
      <c r="B534" s="255"/>
      <c r="C534" s="256" t="s">
        <v>111</v>
      </c>
      <c r="D534" s="255"/>
      <c r="E534" s="257"/>
      <c r="F534" s="258"/>
      <c r="G534" s="259"/>
    </row>
    <row r="535" spans="1:11" ht="15.75">
      <c r="A535" s="260"/>
      <c r="B535" s="256"/>
      <c r="C535" s="251" t="s">
        <v>112</v>
      </c>
      <c r="D535" s="256"/>
      <c r="E535" s="261" t="s">
        <v>113</v>
      </c>
      <c r="F535" s="262"/>
      <c r="G535" s="259"/>
    </row>
    <row r="536" spans="1:11" ht="15.75">
      <c r="A536" s="260"/>
      <c r="B536" s="256"/>
      <c r="C536" s="251" t="s">
        <v>114</v>
      </c>
      <c r="D536" s="256"/>
      <c r="E536" s="261" t="s">
        <v>113</v>
      </c>
      <c r="F536" s="262"/>
      <c r="G536" s="259"/>
    </row>
    <row r="537" spans="1:11" ht="15.75">
      <c r="A537" s="260"/>
      <c r="B537" s="256"/>
      <c r="C537" s="251" t="s">
        <v>450</v>
      </c>
      <c r="D537" s="256"/>
      <c r="E537" s="263"/>
      <c r="F537" s="262"/>
      <c r="G537" s="259"/>
    </row>
    <row r="538" spans="1:11" ht="15.75">
      <c r="A538" s="260"/>
      <c r="B538" s="256"/>
      <c r="C538" s="251" t="s">
        <v>941</v>
      </c>
      <c r="D538" s="256"/>
      <c r="E538" s="264">
        <v>18.923999999999999</v>
      </c>
      <c r="F538" s="262"/>
      <c r="G538" s="259"/>
    </row>
    <row r="539" spans="1:11" ht="15.75">
      <c r="A539" s="260"/>
      <c r="B539" s="256"/>
      <c r="C539" s="251" t="s">
        <v>942</v>
      </c>
      <c r="D539" s="256"/>
      <c r="E539" s="264">
        <v>11.841200000000001</v>
      </c>
      <c r="F539" s="262"/>
      <c r="G539" s="259"/>
    </row>
    <row r="540" spans="1:11" ht="15.75">
      <c r="A540" s="260"/>
      <c r="B540" s="256"/>
      <c r="C540" s="251" t="s">
        <v>943</v>
      </c>
      <c r="D540" s="256"/>
      <c r="E540" s="264">
        <v>18.933299999999999</v>
      </c>
      <c r="F540" s="262"/>
      <c r="G540" s="259"/>
    </row>
    <row r="541" spans="1:11" ht="15.75">
      <c r="A541" s="260"/>
      <c r="B541" s="256"/>
      <c r="C541" s="251" t="s">
        <v>944</v>
      </c>
      <c r="D541" s="256"/>
      <c r="E541" s="264">
        <v>11.8483</v>
      </c>
      <c r="F541" s="262"/>
      <c r="G541" s="259"/>
    </row>
    <row r="542" spans="1:11" ht="15.75">
      <c r="A542" s="260"/>
      <c r="B542" s="256"/>
      <c r="C542" s="251" t="s">
        <v>569</v>
      </c>
      <c r="D542" s="256"/>
      <c r="E542" s="264"/>
      <c r="F542" s="265"/>
      <c r="G542" s="259"/>
    </row>
    <row r="543" spans="1:11" ht="15.75">
      <c r="A543" s="260"/>
      <c r="B543" s="256"/>
      <c r="C543" s="251" t="s">
        <v>941</v>
      </c>
      <c r="D543" s="256"/>
      <c r="E543" s="264">
        <v>18.7471</v>
      </c>
      <c r="F543" s="262"/>
      <c r="G543" s="259"/>
    </row>
    <row r="544" spans="1:11" ht="15.75">
      <c r="A544" s="260"/>
      <c r="B544" s="256"/>
      <c r="C544" s="251" t="s">
        <v>942</v>
      </c>
      <c r="D544" s="256"/>
      <c r="E544" s="264">
        <v>11.730600000000001</v>
      </c>
      <c r="F544" s="262"/>
      <c r="G544" s="259"/>
    </row>
    <row r="545" spans="1:7" ht="15.75">
      <c r="A545" s="260"/>
      <c r="B545" s="256"/>
      <c r="C545" s="251" t="s">
        <v>943</v>
      </c>
      <c r="D545" s="256"/>
      <c r="E545" s="264">
        <v>18.760400000000001</v>
      </c>
      <c r="F545" s="262"/>
      <c r="G545" s="259"/>
    </row>
    <row r="546" spans="1:7" ht="15.75">
      <c r="A546" s="260"/>
      <c r="B546" s="256"/>
      <c r="C546" s="251" t="s">
        <v>944</v>
      </c>
      <c r="D546" s="256"/>
      <c r="E546" s="264">
        <v>11.741</v>
      </c>
      <c r="F546" s="262"/>
      <c r="G546" s="259"/>
    </row>
    <row r="547" spans="1:7" ht="15.75">
      <c r="A547" s="260"/>
      <c r="B547" s="256"/>
      <c r="C547" s="251" t="s">
        <v>945</v>
      </c>
      <c r="D547" s="256"/>
      <c r="E547" s="261" t="s">
        <v>113</v>
      </c>
      <c r="F547" s="262"/>
      <c r="G547" s="259"/>
    </row>
    <row r="548" spans="1:7" ht="15.75">
      <c r="A548" s="260"/>
      <c r="B548" s="256"/>
      <c r="C548" s="251" t="s">
        <v>116</v>
      </c>
      <c r="D548" s="256"/>
      <c r="E548" s="261" t="s">
        <v>113</v>
      </c>
      <c r="F548" s="262"/>
      <c r="G548" s="259"/>
    </row>
    <row r="549" spans="1:7" ht="15.75">
      <c r="A549" s="260"/>
      <c r="B549" s="256"/>
      <c r="C549" s="251" t="s">
        <v>117</v>
      </c>
      <c r="D549" s="256"/>
      <c r="E549" s="266">
        <v>6.2579215797634841E-2</v>
      </c>
      <c r="F549" s="262"/>
      <c r="G549" s="259"/>
    </row>
    <row r="550" spans="1:7" ht="15.75">
      <c r="A550" s="249"/>
      <c r="B550" s="250"/>
      <c r="C550" s="251" t="s">
        <v>118</v>
      </c>
      <c r="D550" s="141"/>
      <c r="E550" s="261" t="s">
        <v>113</v>
      </c>
      <c r="F550" s="141"/>
      <c r="G550" s="267"/>
    </row>
    <row r="551" spans="1:7" ht="15.75">
      <c r="A551" s="249"/>
      <c r="B551" s="250"/>
      <c r="C551" s="251" t="s">
        <v>119</v>
      </c>
      <c r="D551" s="141"/>
      <c r="E551" s="261" t="s">
        <v>113</v>
      </c>
      <c r="F551" s="141"/>
      <c r="G551" s="267"/>
    </row>
    <row r="552" spans="1:7" ht="16.5" thickBot="1">
      <c r="A552" s="268"/>
      <c r="B552" s="269"/>
      <c r="C552" s="20" t="s">
        <v>570</v>
      </c>
      <c r="D552" s="269"/>
      <c r="E552" s="269"/>
      <c r="F552" s="269"/>
      <c r="G552" s="270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  <headerFooter>
    <oddFooter>&amp;CFor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75"/>
  <sheetViews>
    <sheetView zoomScale="85" zoomScaleNormal="85" zoomScaleSheetLayoutView="85" workbookViewId="0">
      <selection activeCell="B1" sqref="B1:H1"/>
    </sheetView>
  </sheetViews>
  <sheetFormatPr defaultRowHeight="15"/>
  <cols>
    <col min="1" max="1" width="9.7109375" customWidth="1"/>
    <col min="2" max="2" width="7.140625" customWidth="1"/>
    <col min="3" max="3" width="13.140625" bestFit="1" customWidth="1"/>
    <col min="4" max="4" width="68.85546875" customWidth="1"/>
    <col min="5" max="5" width="25.85546875" bestFit="1" customWidth="1"/>
    <col min="6" max="6" width="11.28515625" bestFit="1" customWidth="1"/>
    <col min="7" max="7" width="15.85546875" customWidth="1"/>
    <col min="8" max="8" width="9.28515625" bestFit="1" customWidth="1"/>
    <col min="9" max="9" width="10.28515625" bestFit="1" customWidth="1"/>
  </cols>
  <sheetData>
    <row r="1" spans="2:8" ht="18.75">
      <c r="B1" s="313" t="s">
        <v>541</v>
      </c>
      <c r="C1" s="313"/>
      <c r="D1" s="313"/>
      <c r="E1" s="313"/>
      <c r="F1" s="313"/>
      <c r="G1" s="313"/>
      <c r="H1" s="313"/>
    </row>
    <row r="2" spans="2:8" ht="19.5" thickBot="1">
      <c r="B2" s="313" t="s">
        <v>173</v>
      </c>
      <c r="C2" s="313"/>
      <c r="D2" s="313"/>
      <c r="E2" s="313"/>
      <c r="F2" s="313"/>
      <c r="G2" s="313"/>
      <c r="H2" s="313"/>
    </row>
    <row r="3" spans="2:8" ht="30.75" thickBot="1">
      <c r="B3" s="53" t="s">
        <v>55</v>
      </c>
      <c r="C3" s="53" t="s">
        <v>56</v>
      </c>
      <c r="D3" s="21" t="s">
        <v>57</v>
      </c>
      <c r="E3" s="21" t="s">
        <v>251</v>
      </c>
      <c r="F3" s="21" t="s">
        <v>58</v>
      </c>
      <c r="G3" s="54" t="s">
        <v>120</v>
      </c>
      <c r="H3" s="55" t="s">
        <v>59</v>
      </c>
    </row>
    <row r="4" spans="2:8" ht="15.75">
      <c r="B4" s="64" t="s">
        <v>123</v>
      </c>
      <c r="C4" s="41"/>
      <c r="D4" s="44" t="s">
        <v>121</v>
      </c>
      <c r="E4" s="41"/>
      <c r="F4" s="41"/>
      <c r="G4" s="48"/>
      <c r="H4" s="30"/>
    </row>
    <row r="5" spans="2:8" ht="15.75">
      <c r="B5" s="38"/>
      <c r="C5" s="41"/>
      <c r="D5" s="44" t="s">
        <v>122</v>
      </c>
      <c r="E5" s="41"/>
      <c r="F5" s="41"/>
      <c r="G5" s="48"/>
      <c r="H5" s="30"/>
    </row>
    <row r="6" spans="2:8" ht="15.75">
      <c r="B6" s="39">
        <v>1</v>
      </c>
      <c r="C6" s="43" t="s">
        <v>60</v>
      </c>
      <c r="D6" s="43" t="s">
        <v>264</v>
      </c>
      <c r="E6" s="43" t="s">
        <v>307</v>
      </c>
      <c r="F6" s="47">
        <v>1292372</v>
      </c>
      <c r="G6" s="109">
        <v>3999.2451539999997</v>
      </c>
      <c r="H6" s="31">
        <f>+G6/$G$63</f>
        <v>9.2691740051695143E-2</v>
      </c>
    </row>
    <row r="7" spans="2:8" ht="15.75">
      <c r="B7" s="39">
        <v>2</v>
      </c>
      <c r="C7" s="43" t="s">
        <v>62</v>
      </c>
      <c r="D7" s="43" t="s">
        <v>268</v>
      </c>
      <c r="E7" s="43" t="s">
        <v>311</v>
      </c>
      <c r="F7" s="47">
        <v>113885</v>
      </c>
      <c r="G7" s="109">
        <v>3290.5362475000002</v>
      </c>
      <c r="H7" s="31">
        <f t="shared" ref="H7:H55" si="0">+G7/$G$63</f>
        <v>7.6265774849758161E-2</v>
      </c>
    </row>
    <row r="8" spans="2:8" ht="15.75">
      <c r="B8" s="39">
        <v>3</v>
      </c>
      <c r="C8" s="43" t="s">
        <v>64</v>
      </c>
      <c r="D8" s="43" t="s">
        <v>497</v>
      </c>
      <c r="E8" s="43" t="s">
        <v>310</v>
      </c>
      <c r="F8" s="47">
        <v>364496</v>
      </c>
      <c r="G8" s="109">
        <v>3011.6482000000001</v>
      </c>
      <c r="H8" s="31">
        <f t="shared" si="0"/>
        <v>6.9801900441724102E-2</v>
      </c>
    </row>
    <row r="9" spans="2:8" ht="15.75">
      <c r="B9" s="39">
        <v>4</v>
      </c>
      <c r="C9" s="43" t="s">
        <v>61</v>
      </c>
      <c r="D9" s="43" t="s">
        <v>265</v>
      </c>
      <c r="E9" s="43" t="s">
        <v>308</v>
      </c>
      <c r="F9" s="47">
        <v>387662</v>
      </c>
      <c r="G9" s="109">
        <v>2996.2395980000001</v>
      </c>
      <c r="H9" s="31">
        <f t="shared" si="0"/>
        <v>6.944477051441382E-2</v>
      </c>
    </row>
    <row r="10" spans="2:8" ht="15.75">
      <c r="B10" s="39">
        <v>5</v>
      </c>
      <c r="C10" s="43" t="s">
        <v>63</v>
      </c>
      <c r="D10" s="43" t="s">
        <v>266</v>
      </c>
      <c r="E10" s="43" t="s">
        <v>309</v>
      </c>
      <c r="F10" s="47">
        <v>272402</v>
      </c>
      <c r="G10" s="109">
        <v>2847.1457039999996</v>
      </c>
      <c r="H10" s="31">
        <f t="shared" si="0"/>
        <v>6.5989175287369375E-2</v>
      </c>
    </row>
    <row r="11" spans="2:8" ht="15.75">
      <c r="B11" s="39">
        <v>6</v>
      </c>
      <c r="C11" s="43" t="s">
        <v>65</v>
      </c>
      <c r="D11" s="43" t="s">
        <v>267</v>
      </c>
      <c r="E11" s="43" t="s">
        <v>309</v>
      </c>
      <c r="F11" s="47">
        <v>432309</v>
      </c>
      <c r="G11" s="109">
        <v>2703.4443314999999</v>
      </c>
      <c r="H11" s="31">
        <f t="shared" si="0"/>
        <v>6.2658564196544059E-2</v>
      </c>
    </row>
    <row r="12" spans="2:8" ht="15.75">
      <c r="B12" s="39">
        <v>7</v>
      </c>
      <c r="C12" s="43" t="s">
        <v>67</v>
      </c>
      <c r="D12" s="43" t="s">
        <v>270</v>
      </c>
      <c r="E12" s="43" t="s">
        <v>311</v>
      </c>
      <c r="F12" s="47">
        <v>120368</v>
      </c>
      <c r="G12" s="109">
        <v>1896.69876</v>
      </c>
      <c r="H12" s="31">
        <f t="shared" si="0"/>
        <v>4.3960372932489777E-2</v>
      </c>
    </row>
    <row r="13" spans="2:8" ht="15.75">
      <c r="B13" s="39">
        <v>8</v>
      </c>
      <c r="C13" s="43" t="s">
        <v>66</v>
      </c>
      <c r="D13" s="43" t="s">
        <v>269</v>
      </c>
      <c r="E13" s="43" t="s">
        <v>312</v>
      </c>
      <c r="F13" s="47">
        <v>127746</v>
      </c>
      <c r="G13" s="109">
        <v>1745.2658519999998</v>
      </c>
      <c r="H13" s="31">
        <f t="shared" si="0"/>
        <v>4.0450565655591776E-2</v>
      </c>
    </row>
    <row r="14" spans="2:8" ht="15.75">
      <c r="B14" s="39">
        <v>9</v>
      </c>
      <c r="C14" s="43" t="s">
        <v>70</v>
      </c>
      <c r="D14" s="43" t="s">
        <v>273</v>
      </c>
      <c r="E14" s="43" t="s">
        <v>313</v>
      </c>
      <c r="F14" s="47">
        <v>417914</v>
      </c>
      <c r="G14" s="109">
        <v>1301.384196</v>
      </c>
      <c r="H14" s="31">
        <f t="shared" si="0"/>
        <v>3.0162583427116477E-2</v>
      </c>
    </row>
    <row r="15" spans="2:8" ht="15.75">
      <c r="B15" s="39">
        <v>10</v>
      </c>
      <c r="C15" s="43" t="s">
        <v>68</v>
      </c>
      <c r="D15" s="43" t="s">
        <v>272</v>
      </c>
      <c r="E15" s="43" t="s">
        <v>309</v>
      </c>
      <c r="F15" s="47">
        <v>60908</v>
      </c>
      <c r="G15" s="109">
        <v>1262.47057</v>
      </c>
      <c r="H15" s="31">
        <f t="shared" si="0"/>
        <v>2.9260670299322038E-2</v>
      </c>
    </row>
    <row r="16" spans="2:8" ht="15.75">
      <c r="B16" s="39">
        <v>11</v>
      </c>
      <c r="C16" s="43" t="s">
        <v>69</v>
      </c>
      <c r="D16" s="43" t="s">
        <v>271</v>
      </c>
      <c r="E16" s="43" t="s">
        <v>307</v>
      </c>
      <c r="F16" s="47">
        <v>242468</v>
      </c>
      <c r="G16" s="109">
        <v>1132.204326</v>
      </c>
      <c r="H16" s="31">
        <f t="shared" si="0"/>
        <v>2.6241449331014608E-2</v>
      </c>
    </row>
    <row r="17" spans="2:8" ht="15.75">
      <c r="B17" s="39">
        <v>12</v>
      </c>
      <c r="C17" s="43" t="s">
        <v>71</v>
      </c>
      <c r="D17" s="43" t="s">
        <v>274</v>
      </c>
      <c r="E17" s="43" t="s">
        <v>314</v>
      </c>
      <c r="F17" s="47">
        <v>417603</v>
      </c>
      <c r="G17" s="109">
        <v>1123.9784744999999</v>
      </c>
      <c r="H17" s="31">
        <f t="shared" si="0"/>
        <v>2.6050796230346538E-2</v>
      </c>
    </row>
    <row r="18" spans="2:8" ht="15.75">
      <c r="B18" s="39">
        <v>13</v>
      </c>
      <c r="C18" s="43" t="s">
        <v>74</v>
      </c>
      <c r="D18" s="43" t="s">
        <v>276</v>
      </c>
      <c r="E18" s="43" t="s">
        <v>309</v>
      </c>
      <c r="F18" s="47">
        <v>74409</v>
      </c>
      <c r="G18" s="109">
        <v>967.83786299999997</v>
      </c>
      <c r="H18" s="31">
        <f t="shared" si="0"/>
        <v>2.2431877055512996E-2</v>
      </c>
    </row>
    <row r="19" spans="2:8" ht="15.75">
      <c r="B19" s="39">
        <v>14</v>
      </c>
      <c r="C19" s="43" t="s">
        <v>72</v>
      </c>
      <c r="D19" s="43" t="s">
        <v>502</v>
      </c>
      <c r="E19" s="43" t="s">
        <v>314</v>
      </c>
      <c r="F19" s="47">
        <v>108323</v>
      </c>
      <c r="G19" s="109">
        <v>932.98599900000011</v>
      </c>
      <c r="H19" s="31">
        <f t="shared" si="0"/>
        <v>2.1624104640017554E-2</v>
      </c>
    </row>
    <row r="20" spans="2:8" ht="15.75">
      <c r="B20" s="39">
        <v>15</v>
      </c>
      <c r="C20" s="43" t="s">
        <v>73</v>
      </c>
      <c r="D20" s="43" t="s">
        <v>275</v>
      </c>
      <c r="E20" s="43" t="s">
        <v>315</v>
      </c>
      <c r="F20" s="47">
        <v>282584</v>
      </c>
      <c r="G20" s="109">
        <v>824.43881999999996</v>
      </c>
      <c r="H20" s="31">
        <f t="shared" si="0"/>
        <v>1.9108273148879903E-2</v>
      </c>
    </row>
    <row r="21" spans="2:8" ht="15.75">
      <c r="B21" s="39">
        <v>16</v>
      </c>
      <c r="C21" s="43" t="s">
        <v>76</v>
      </c>
      <c r="D21" s="43" t="s">
        <v>278</v>
      </c>
      <c r="E21" s="43" t="s">
        <v>317</v>
      </c>
      <c r="F21" s="47">
        <v>88837</v>
      </c>
      <c r="G21" s="109">
        <v>727.53061150000008</v>
      </c>
      <c r="H21" s="31">
        <f t="shared" si="0"/>
        <v>1.686220167157295E-2</v>
      </c>
    </row>
    <row r="22" spans="2:8" ht="15.75">
      <c r="B22" s="39">
        <v>17</v>
      </c>
      <c r="C22" s="43" t="s">
        <v>80</v>
      </c>
      <c r="D22" s="43" t="s">
        <v>283</v>
      </c>
      <c r="E22" s="43" t="s">
        <v>319</v>
      </c>
      <c r="F22" s="47">
        <v>486872</v>
      </c>
      <c r="G22" s="109">
        <v>691.11480400000005</v>
      </c>
      <c r="H22" s="31">
        <f t="shared" si="0"/>
        <v>1.6018181254573383E-2</v>
      </c>
    </row>
    <row r="23" spans="2:8" ht="15.75">
      <c r="B23" s="39">
        <v>18</v>
      </c>
      <c r="C23" s="43" t="s">
        <v>78</v>
      </c>
      <c r="D23" s="43" t="s">
        <v>280</v>
      </c>
      <c r="E23" s="43" t="s">
        <v>309</v>
      </c>
      <c r="F23" s="47">
        <v>88891</v>
      </c>
      <c r="G23" s="109">
        <v>580.45822999999996</v>
      </c>
      <c r="H23" s="31">
        <f t="shared" si="0"/>
        <v>1.3453459664060162E-2</v>
      </c>
    </row>
    <row r="24" spans="2:8" ht="15.75">
      <c r="B24" s="39">
        <v>19</v>
      </c>
      <c r="C24" s="43" t="s">
        <v>77</v>
      </c>
      <c r="D24" s="43" t="s">
        <v>279</v>
      </c>
      <c r="E24" s="43" t="s">
        <v>314</v>
      </c>
      <c r="F24" s="47">
        <v>31725</v>
      </c>
      <c r="G24" s="109">
        <v>570.90723749999995</v>
      </c>
      <c r="H24" s="31">
        <f t="shared" si="0"/>
        <v>1.3232093361181673E-2</v>
      </c>
    </row>
    <row r="25" spans="2:8" ht="15.75">
      <c r="B25" s="39">
        <v>20</v>
      </c>
      <c r="C25" s="43" t="s">
        <v>82</v>
      </c>
      <c r="D25" s="43" t="s">
        <v>281</v>
      </c>
      <c r="E25" s="43" t="s">
        <v>317</v>
      </c>
      <c r="F25" s="47">
        <v>29871</v>
      </c>
      <c r="G25" s="109">
        <v>527.67121499999996</v>
      </c>
      <c r="H25" s="31">
        <f t="shared" si="0"/>
        <v>1.2229998714788E-2</v>
      </c>
    </row>
    <row r="26" spans="2:8" ht="15.75">
      <c r="B26" s="39">
        <v>21</v>
      </c>
      <c r="C26" s="43" t="s">
        <v>89</v>
      </c>
      <c r="D26" s="43" t="s">
        <v>290</v>
      </c>
      <c r="E26" s="43" t="s">
        <v>307</v>
      </c>
      <c r="F26" s="47">
        <v>10697</v>
      </c>
      <c r="G26" s="109">
        <v>525.99823249999997</v>
      </c>
      <c r="H26" s="31">
        <f t="shared" si="0"/>
        <v>1.2191223482705533E-2</v>
      </c>
    </row>
    <row r="27" spans="2:8" ht="15.75">
      <c r="B27" s="39">
        <v>22</v>
      </c>
      <c r="C27" s="43" t="s">
        <v>96</v>
      </c>
      <c r="D27" s="43" t="s">
        <v>293</v>
      </c>
      <c r="E27" s="43" t="s">
        <v>311</v>
      </c>
      <c r="F27" s="47">
        <v>62155</v>
      </c>
      <c r="G27" s="109">
        <v>494.13225</v>
      </c>
      <c r="H27" s="31">
        <f t="shared" si="0"/>
        <v>1.1452655764888185E-2</v>
      </c>
    </row>
    <row r="28" spans="2:8" ht="15.75">
      <c r="B28" s="39">
        <v>23</v>
      </c>
      <c r="C28" s="43" t="s">
        <v>75</v>
      </c>
      <c r="D28" s="43" t="s">
        <v>277</v>
      </c>
      <c r="E28" s="43" t="s">
        <v>316</v>
      </c>
      <c r="F28" s="47">
        <v>157474</v>
      </c>
      <c r="G28" s="109">
        <v>492.65740899999997</v>
      </c>
      <c r="H28" s="31">
        <f t="shared" si="0"/>
        <v>1.1418472919544771E-2</v>
      </c>
    </row>
    <row r="29" spans="2:8" ht="15.75">
      <c r="B29" s="39">
        <v>24</v>
      </c>
      <c r="C29" s="43" t="s">
        <v>79</v>
      </c>
      <c r="D29" s="43" t="s">
        <v>282</v>
      </c>
      <c r="E29" s="43" t="s">
        <v>318</v>
      </c>
      <c r="F29" s="47">
        <v>149184</v>
      </c>
      <c r="G29" s="109">
        <v>461.12774400000001</v>
      </c>
      <c r="H29" s="31">
        <f t="shared" si="0"/>
        <v>1.0687700136292427E-2</v>
      </c>
    </row>
    <row r="30" spans="2:8" ht="15.75">
      <c r="B30" s="39">
        <v>25</v>
      </c>
      <c r="C30" s="43" t="s">
        <v>84</v>
      </c>
      <c r="D30" s="43" t="s">
        <v>287</v>
      </c>
      <c r="E30" s="43" t="s">
        <v>317</v>
      </c>
      <c r="F30" s="47">
        <v>119859</v>
      </c>
      <c r="G30" s="109">
        <v>455.16455250000001</v>
      </c>
      <c r="H30" s="31">
        <f t="shared" si="0"/>
        <v>1.0549489405238933E-2</v>
      </c>
    </row>
    <row r="31" spans="2:8" ht="15.75">
      <c r="B31" s="39">
        <v>26</v>
      </c>
      <c r="C31" s="43" t="s">
        <v>85</v>
      </c>
      <c r="D31" s="43" t="s">
        <v>285</v>
      </c>
      <c r="E31" s="43" t="s">
        <v>320</v>
      </c>
      <c r="F31" s="47">
        <v>23931</v>
      </c>
      <c r="G31" s="109">
        <v>447.25842450000005</v>
      </c>
      <c r="H31" s="31">
        <f t="shared" si="0"/>
        <v>1.0366246634873018E-2</v>
      </c>
    </row>
    <row r="32" spans="2:8" ht="15.75">
      <c r="B32" s="39">
        <v>27</v>
      </c>
      <c r="C32" s="43" t="s">
        <v>81</v>
      </c>
      <c r="D32" s="43" t="s">
        <v>284</v>
      </c>
      <c r="E32" s="43" t="s">
        <v>320</v>
      </c>
      <c r="F32" s="47">
        <v>15003</v>
      </c>
      <c r="G32" s="109">
        <v>422.07939899999997</v>
      </c>
      <c r="H32" s="31">
        <f t="shared" si="0"/>
        <v>9.7826645846286909E-3</v>
      </c>
    </row>
    <row r="33" spans="2:8" ht="15.75">
      <c r="B33" s="39">
        <v>28</v>
      </c>
      <c r="C33" s="43" t="s">
        <v>86</v>
      </c>
      <c r="D33" s="43" t="s">
        <v>501</v>
      </c>
      <c r="E33" s="43" t="s">
        <v>310</v>
      </c>
      <c r="F33" s="47">
        <v>292008</v>
      </c>
      <c r="G33" s="109">
        <v>419.323488</v>
      </c>
      <c r="H33" s="31">
        <f t="shared" si="0"/>
        <v>9.7187899842526397E-3</v>
      </c>
    </row>
    <row r="34" spans="2:8" ht="15.75">
      <c r="B34" s="39">
        <v>29</v>
      </c>
      <c r="C34" s="43" t="s">
        <v>88</v>
      </c>
      <c r="D34" s="43" t="s">
        <v>286</v>
      </c>
      <c r="E34" s="43" t="s">
        <v>314</v>
      </c>
      <c r="F34" s="47">
        <v>31248</v>
      </c>
      <c r="G34" s="109">
        <v>400.34937600000001</v>
      </c>
      <c r="H34" s="31">
        <f t="shared" si="0"/>
        <v>9.2790211305086596E-3</v>
      </c>
    </row>
    <row r="35" spans="2:8" ht="15.75">
      <c r="B35" s="39">
        <v>30</v>
      </c>
      <c r="C35" s="43" t="s">
        <v>125</v>
      </c>
      <c r="D35" s="43" t="s">
        <v>324</v>
      </c>
      <c r="E35" s="43" t="s">
        <v>309</v>
      </c>
      <c r="F35" s="47">
        <v>98500</v>
      </c>
      <c r="G35" s="109">
        <v>398.62950000000001</v>
      </c>
      <c r="H35" s="31">
        <f t="shared" si="0"/>
        <v>9.2391590332942149E-3</v>
      </c>
    </row>
    <row r="36" spans="2:8" ht="15.75">
      <c r="B36" s="39">
        <v>31</v>
      </c>
      <c r="C36" s="43" t="s">
        <v>97</v>
      </c>
      <c r="D36" s="43" t="s">
        <v>297</v>
      </c>
      <c r="E36" s="43" t="s">
        <v>313</v>
      </c>
      <c r="F36" s="47">
        <v>139628</v>
      </c>
      <c r="G36" s="109">
        <v>380.41648600000002</v>
      </c>
      <c r="H36" s="31">
        <f t="shared" si="0"/>
        <v>8.8170303829519445E-3</v>
      </c>
    </row>
    <row r="37" spans="2:8" ht="15.75">
      <c r="B37" s="39">
        <v>32</v>
      </c>
      <c r="C37" s="43" t="s">
        <v>90</v>
      </c>
      <c r="D37" s="43" t="s">
        <v>291</v>
      </c>
      <c r="E37" s="43" t="s">
        <v>319</v>
      </c>
      <c r="F37" s="47">
        <v>382539</v>
      </c>
      <c r="G37" s="109">
        <v>369.15013499999998</v>
      </c>
      <c r="H37" s="31">
        <f t="shared" si="0"/>
        <v>8.5559066863516841E-3</v>
      </c>
    </row>
    <row r="38" spans="2:8" ht="15.75">
      <c r="B38" s="39">
        <v>33</v>
      </c>
      <c r="C38" s="43" t="s">
        <v>92</v>
      </c>
      <c r="D38" s="43" t="s">
        <v>292</v>
      </c>
      <c r="E38" s="43" t="s">
        <v>319</v>
      </c>
      <c r="F38" s="47">
        <v>334397</v>
      </c>
      <c r="G38" s="109">
        <v>353.79202600000002</v>
      </c>
      <c r="H38" s="31">
        <f t="shared" si="0"/>
        <v>8.1999470508965378E-3</v>
      </c>
    </row>
    <row r="39" spans="2:8" ht="15.75">
      <c r="B39" s="39">
        <v>34</v>
      </c>
      <c r="C39" s="43" t="s">
        <v>98</v>
      </c>
      <c r="D39" s="43" t="s">
        <v>298</v>
      </c>
      <c r="E39" s="43" t="s">
        <v>317</v>
      </c>
      <c r="F39" s="47">
        <v>56198</v>
      </c>
      <c r="G39" s="109">
        <v>353.232529</v>
      </c>
      <c r="H39" s="31">
        <f t="shared" si="0"/>
        <v>8.186979416133805E-3</v>
      </c>
    </row>
    <row r="40" spans="2:8" ht="15.75">
      <c r="B40" s="39">
        <v>35</v>
      </c>
      <c r="C40" s="43" t="s">
        <v>87</v>
      </c>
      <c r="D40" s="43" t="s">
        <v>288</v>
      </c>
      <c r="E40" s="43" t="s">
        <v>314</v>
      </c>
      <c r="F40" s="47">
        <v>22542</v>
      </c>
      <c r="G40" s="109">
        <v>347.59764000000001</v>
      </c>
      <c r="H40" s="31">
        <f t="shared" si="0"/>
        <v>8.0563778535149809E-3</v>
      </c>
    </row>
    <row r="41" spans="2:8" ht="15.75">
      <c r="B41" s="39">
        <v>36</v>
      </c>
      <c r="C41" s="43" t="s">
        <v>91</v>
      </c>
      <c r="D41" s="43" t="s">
        <v>294</v>
      </c>
      <c r="E41" s="43" t="s">
        <v>322</v>
      </c>
      <c r="F41" s="47">
        <v>106096</v>
      </c>
      <c r="G41" s="109">
        <v>337.65051999999997</v>
      </c>
      <c r="H41" s="31">
        <f t="shared" si="0"/>
        <v>7.8258303812299094E-3</v>
      </c>
    </row>
    <row r="42" spans="2:8" ht="15.75">
      <c r="B42" s="39">
        <v>37</v>
      </c>
      <c r="C42" s="43" t="s">
        <v>83</v>
      </c>
      <c r="D42" s="43" t="s">
        <v>289</v>
      </c>
      <c r="E42" s="43" t="s">
        <v>321</v>
      </c>
      <c r="F42" s="47">
        <v>186616</v>
      </c>
      <c r="G42" s="109">
        <v>330.31031999999999</v>
      </c>
      <c r="H42" s="31">
        <f t="shared" si="0"/>
        <v>7.6557042988998616E-3</v>
      </c>
    </row>
    <row r="43" spans="2:8" ht="15.75">
      <c r="B43" s="39">
        <v>38</v>
      </c>
      <c r="C43" s="43" t="s">
        <v>93</v>
      </c>
      <c r="D43" s="43" t="s">
        <v>296</v>
      </c>
      <c r="E43" s="43" t="s">
        <v>316</v>
      </c>
      <c r="F43" s="47">
        <v>90484</v>
      </c>
      <c r="G43" s="109">
        <v>314.65811000000002</v>
      </c>
      <c r="H43" s="31">
        <f t="shared" si="0"/>
        <v>7.2929281937382569E-3</v>
      </c>
    </row>
    <row r="44" spans="2:8" ht="15.75">
      <c r="B44" s="39">
        <v>39</v>
      </c>
      <c r="C44" s="43" t="s">
        <v>95</v>
      </c>
      <c r="D44" s="43" t="s">
        <v>295</v>
      </c>
      <c r="E44" s="43" t="s">
        <v>320</v>
      </c>
      <c r="F44" s="47">
        <v>179983</v>
      </c>
      <c r="G44" s="109">
        <v>313.53038600000002</v>
      </c>
      <c r="H44" s="31">
        <f t="shared" si="0"/>
        <v>7.2667905863066382E-3</v>
      </c>
    </row>
    <row r="45" spans="2:8" ht="15.75">
      <c r="B45" s="39">
        <v>40</v>
      </c>
      <c r="C45" s="43" t="s">
        <v>94</v>
      </c>
      <c r="D45" s="43" t="s">
        <v>499</v>
      </c>
      <c r="E45" s="43" t="s">
        <v>500</v>
      </c>
      <c r="F45" s="47">
        <v>303802</v>
      </c>
      <c r="G45" s="109">
        <v>278.28263199999998</v>
      </c>
      <c r="H45" s="31">
        <f t="shared" si="0"/>
        <v>6.4498425060154586E-3</v>
      </c>
    </row>
    <row r="46" spans="2:8" ht="15.75">
      <c r="B46" s="39">
        <v>41</v>
      </c>
      <c r="C46" s="43" t="s">
        <v>100</v>
      </c>
      <c r="D46" s="43" t="s">
        <v>300</v>
      </c>
      <c r="E46" s="43" t="s">
        <v>309</v>
      </c>
      <c r="F46" s="47">
        <v>39718</v>
      </c>
      <c r="G46" s="109">
        <v>268.25537199999997</v>
      </c>
      <c r="H46" s="31">
        <f t="shared" si="0"/>
        <v>6.2174376042001397E-3</v>
      </c>
    </row>
    <row r="47" spans="2:8" ht="15.75">
      <c r="B47" s="39">
        <v>42</v>
      </c>
      <c r="C47" s="43" t="s">
        <v>50</v>
      </c>
      <c r="D47" s="43" t="s">
        <v>49</v>
      </c>
      <c r="E47" s="43" t="s">
        <v>318</v>
      </c>
      <c r="F47" s="47">
        <v>187000</v>
      </c>
      <c r="G47" s="109">
        <v>256.37700000000001</v>
      </c>
      <c r="H47" s="31">
        <f t="shared" si="0"/>
        <v>5.9421289078677589E-3</v>
      </c>
    </row>
    <row r="48" spans="2:8" ht="15.75">
      <c r="B48" s="39">
        <v>43</v>
      </c>
      <c r="C48" s="43" t="s">
        <v>99</v>
      </c>
      <c r="D48" s="43" t="s">
        <v>299</v>
      </c>
      <c r="E48" s="43" t="s">
        <v>320</v>
      </c>
      <c r="F48" s="47">
        <v>22050</v>
      </c>
      <c r="G48" s="109">
        <v>255.6036</v>
      </c>
      <c r="H48" s="31">
        <f t="shared" si="0"/>
        <v>5.9242035772127275E-3</v>
      </c>
    </row>
    <row r="49" spans="2:9" ht="15.75">
      <c r="B49" s="39">
        <v>44</v>
      </c>
      <c r="C49" s="43" t="s">
        <v>103</v>
      </c>
      <c r="D49" s="43" t="s">
        <v>498</v>
      </c>
      <c r="E49" s="43" t="s">
        <v>308</v>
      </c>
      <c r="F49" s="47">
        <v>61035</v>
      </c>
      <c r="G49" s="109">
        <v>230.52919499999999</v>
      </c>
      <c r="H49" s="31">
        <f t="shared" si="0"/>
        <v>5.3430463486076503E-3</v>
      </c>
    </row>
    <row r="50" spans="2:9" ht="15.75">
      <c r="B50" s="39">
        <v>45</v>
      </c>
      <c r="C50" s="43" t="s">
        <v>101</v>
      </c>
      <c r="D50" s="43" t="s">
        <v>302</v>
      </c>
      <c r="E50" s="43" t="s">
        <v>309</v>
      </c>
      <c r="F50" s="47">
        <v>31408</v>
      </c>
      <c r="G50" s="109">
        <v>225.47803199999998</v>
      </c>
      <c r="H50" s="31">
        <f t="shared" si="0"/>
        <v>5.2259739837673871E-3</v>
      </c>
    </row>
    <row r="51" spans="2:9" ht="15.75">
      <c r="B51" s="39">
        <v>46</v>
      </c>
      <c r="C51" s="43" t="s">
        <v>104</v>
      </c>
      <c r="D51" s="43" t="s">
        <v>503</v>
      </c>
      <c r="E51" s="43" t="s">
        <v>323</v>
      </c>
      <c r="F51" s="47">
        <v>85960</v>
      </c>
      <c r="G51" s="109">
        <v>201.74812</v>
      </c>
      <c r="H51" s="31">
        <f t="shared" si="0"/>
        <v>4.6759784846533564E-3</v>
      </c>
    </row>
    <row r="52" spans="2:9" ht="15.75">
      <c r="B52" s="39">
        <v>47</v>
      </c>
      <c r="C52" s="43" t="s">
        <v>102</v>
      </c>
      <c r="D52" s="43" t="s">
        <v>301</v>
      </c>
      <c r="E52" s="43" t="s">
        <v>320</v>
      </c>
      <c r="F52" s="47">
        <v>282625</v>
      </c>
      <c r="G52" s="109">
        <v>184.97806249999999</v>
      </c>
      <c r="H52" s="31">
        <f t="shared" si="0"/>
        <v>4.2872936827508664E-3</v>
      </c>
    </row>
    <row r="53" spans="2:9" ht="15.75">
      <c r="B53" s="39">
        <v>48</v>
      </c>
      <c r="C53" s="43" t="s">
        <v>105</v>
      </c>
      <c r="D53" s="43" t="s">
        <v>303</v>
      </c>
      <c r="E53" s="43" t="s">
        <v>317</v>
      </c>
      <c r="F53" s="47">
        <v>36444</v>
      </c>
      <c r="G53" s="109">
        <v>159.89805000000001</v>
      </c>
      <c r="H53" s="31">
        <f t="shared" si="0"/>
        <v>3.7060064873864831E-3</v>
      </c>
    </row>
    <row r="54" spans="2:9" ht="15.75">
      <c r="B54" s="39">
        <v>49</v>
      </c>
      <c r="C54" s="43" t="s">
        <v>107</v>
      </c>
      <c r="D54" s="43" t="s">
        <v>304</v>
      </c>
      <c r="E54" s="43" t="s">
        <v>318</v>
      </c>
      <c r="F54" s="47">
        <v>92090</v>
      </c>
      <c r="G54" s="109">
        <v>143.19995</v>
      </c>
      <c r="H54" s="31">
        <f t="shared" si="0"/>
        <v>3.3189894666846779E-3</v>
      </c>
    </row>
    <row r="55" spans="2:9" ht="16.5" thickBot="1">
      <c r="B55" s="39">
        <v>50</v>
      </c>
      <c r="C55" s="43" t="s">
        <v>106</v>
      </c>
      <c r="D55" s="43" t="s">
        <v>305</v>
      </c>
      <c r="E55" s="43" t="s">
        <v>319</v>
      </c>
      <c r="F55" s="47">
        <v>31976</v>
      </c>
      <c r="G55" s="109">
        <v>103.74613199999999</v>
      </c>
      <c r="H55" s="31">
        <f t="shared" si="0"/>
        <v>2.4045561420746177E-3</v>
      </c>
    </row>
    <row r="56" spans="2:9" ht="16.5" thickBot="1">
      <c r="B56" s="56"/>
      <c r="C56" s="56"/>
      <c r="D56" s="57" t="s">
        <v>460</v>
      </c>
      <c r="E56" s="56"/>
      <c r="F56" s="56"/>
      <c r="G56" s="110">
        <f>SUM(G6:G55)</f>
        <v>43058.360866500014</v>
      </c>
      <c r="H56" s="98">
        <v>0.99797692784544412</v>
      </c>
    </row>
    <row r="57" spans="2:9">
      <c r="B57" s="41"/>
      <c r="C57" s="41"/>
      <c r="D57" s="41"/>
      <c r="E57" s="41"/>
      <c r="F57" s="41"/>
      <c r="G57" s="41"/>
      <c r="H57" s="34"/>
    </row>
    <row r="58" spans="2:9" ht="16.5" thickBot="1">
      <c r="B58" s="64" t="s">
        <v>124</v>
      </c>
      <c r="C58" s="41"/>
      <c r="D58" s="45" t="s">
        <v>583</v>
      </c>
      <c r="E58" s="41"/>
      <c r="F58" s="41"/>
      <c r="G58" s="51">
        <v>0</v>
      </c>
      <c r="H58" s="35">
        <v>0</v>
      </c>
    </row>
    <row r="59" spans="2:9" ht="16.5" thickBot="1">
      <c r="B59" s="60"/>
      <c r="C59" s="61"/>
      <c r="D59" s="57" t="s">
        <v>460</v>
      </c>
      <c r="E59" s="62"/>
      <c r="F59" s="62"/>
      <c r="G59" s="58">
        <v>0</v>
      </c>
      <c r="H59" s="63">
        <v>0</v>
      </c>
    </row>
    <row r="60" spans="2:9">
      <c r="B60" s="41"/>
      <c r="C60" s="41"/>
      <c r="D60" s="41"/>
      <c r="E60" s="41"/>
      <c r="F60" s="41"/>
      <c r="G60" s="41"/>
      <c r="H60" s="34"/>
    </row>
    <row r="61" spans="2:9" ht="16.5" thickBot="1">
      <c r="B61" s="64" t="s">
        <v>252</v>
      </c>
      <c r="C61" s="41"/>
      <c r="D61" s="44" t="s">
        <v>461</v>
      </c>
      <c r="E61" s="41"/>
      <c r="F61" s="41"/>
      <c r="G61" s="109">
        <v>87.286758299982466</v>
      </c>
      <c r="H61" s="31">
        <f>+G61/$G$63</f>
        <v>2.0230721545551741E-3</v>
      </c>
    </row>
    <row r="62" spans="2:9" ht="16.5" thickBot="1">
      <c r="B62" s="56"/>
      <c r="C62" s="56"/>
      <c r="D62" s="57" t="s">
        <v>460</v>
      </c>
      <c r="E62" s="56"/>
      <c r="F62" s="56"/>
      <c r="G62" s="110">
        <v>87.286758299982466</v>
      </c>
      <c r="H62" s="59">
        <v>2.0230721545551741E-3</v>
      </c>
    </row>
    <row r="63" spans="2:9" ht="16.5" thickBot="1">
      <c r="B63" s="42"/>
      <c r="C63" s="42"/>
      <c r="D63" s="46" t="s">
        <v>462</v>
      </c>
      <c r="E63" s="42"/>
      <c r="F63" s="42"/>
      <c r="G63" s="111">
        <v>43145.647624800004</v>
      </c>
      <c r="H63" s="37">
        <v>0.99999999999999933</v>
      </c>
      <c r="I63" s="108"/>
    </row>
    <row r="64" spans="2:9" ht="15.75">
      <c r="B64" s="162"/>
      <c r="C64" s="163"/>
      <c r="D64" s="164" t="s">
        <v>110</v>
      </c>
      <c r="E64" s="165"/>
      <c r="F64" s="165"/>
      <c r="G64" s="163"/>
      <c r="H64" s="166"/>
    </row>
    <row r="65" spans="2:8" ht="15.75">
      <c r="B65" s="24"/>
      <c r="C65" s="1"/>
      <c r="D65" s="2" t="s">
        <v>111</v>
      </c>
      <c r="E65" s="5"/>
      <c r="F65" s="5"/>
      <c r="G65" s="6"/>
      <c r="H65" s="25"/>
    </row>
    <row r="66" spans="2:8" ht="15.75">
      <c r="B66" s="24"/>
      <c r="C66" s="1"/>
      <c r="D66" s="3" t="s">
        <v>112</v>
      </c>
      <c r="E66" s="5"/>
      <c r="F66" s="7" t="s">
        <v>113</v>
      </c>
      <c r="G66" s="8"/>
      <c r="H66" s="25"/>
    </row>
    <row r="67" spans="2:8" ht="15.75">
      <c r="B67" s="24"/>
      <c r="C67" s="1"/>
      <c r="D67" s="3" t="s">
        <v>114</v>
      </c>
      <c r="E67" s="5"/>
      <c r="F67" s="7" t="s">
        <v>113</v>
      </c>
      <c r="G67" s="1"/>
      <c r="H67" s="25"/>
    </row>
    <row r="68" spans="2:8" ht="15.75">
      <c r="B68" s="24"/>
      <c r="C68" s="1"/>
      <c r="D68" s="3" t="s">
        <v>450</v>
      </c>
      <c r="E68" s="5"/>
      <c r="F68" s="9">
        <v>577.31028700000002</v>
      </c>
      <c r="G68" s="10"/>
      <c r="H68" s="25"/>
    </row>
    <row r="69" spans="2:8" ht="15.75">
      <c r="B69" s="24"/>
      <c r="C69" s="1"/>
      <c r="D69" s="3" t="s">
        <v>569</v>
      </c>
      <c r="E69" s="5"/>
      <c r="F69" s="9">
        <v>569.41433700000005</v>
      </c>
      <c r="G69" s="1"/>
      <c r="H69" s="25"/>
    </row>
    <row r="70" spans="2:8" ht="15.75">
      <c r="B70" s="24"/>
      <c r="C70" s="1"/>
      <c r="D70" s="3" t="s">
        <v>115</v>
      </c>
      <c r="E70" s="5"/>
      <c r="F70" s="7" t="s">
        <v>113</v>
      </c>
      <c r="G70" s="1"/>
      <c r="H70" s="25"/>
    </row>
    <row r="71" spans="2:8" ht="15.75">
      <c r="B71" s="24"/>
      <c r="C71" s="1"/>
      <c r="D71" s="3" t="s">
        <v>116</v>
      </c>
      <c r="E71" s="5"/>
      <c r="F71" s="7" t="s">
        <v>113</v>
      </c>
      <c r="G71" s="1"/>
      <c r="H71" s="25"/>
    </row>
    <row r="72" spans="2:8" ht="15.75">
      <c r="B72" s="24"/>
      <c r="C72" s="1"/>
      <c r="D72" s="3" t="s">
        <v>117</v>
      </c>
      <c r="E72" s="5"/>
      <c r="F72" s="11">
        <v>0.28279862846103798</v>
      </c>
      <c r="G72" s="1"/>
      <c r="H72" s="25"/>
    </row>
    <row r="73" spans="2:8" ht="15.75">
      <c r="B73" s="24"/>
      <c r="C73" s="1"/>
      <c r="D73" s="3" t="s">
        <v>118</v>
      </c>
      <c r="E73" s="5"/>
      <c r="F73" s="11">
        <v>7.5</v>
      </c>
      <c r="G73" s="1"/>
      <c r="H73" s="25"/>
    </row>
    <row r="74" spans="2:8" ht="15.75">
      <c r="B74" s="24"/>
      <c r="C74" s="1"/>
      <c r="D74" s="3" t="s">
        <v>119</v>
      </c>
      <c r="E74" s="5"/>
      <c r="F74" s="11" t="s">
        <v>113</v>
      </c>
      <c r="G74" s="1"/>
      <c r="H74" s="25"/>
    </row>
    <row r="75" spans="2:8" ht="16.5" thickBot="1">
      <c r="B75" s="29"/>
      <c r="C75" s="26"/>
      <c r="D75" s="20" t="s">
        <v>570</v>
      </c>
      <c r="E75" s="26"/>
      <c r="F75" s="26"/>
      <c r="G75" s="26"/>
      <c r="H75" s="28"/>
    </row>
  </sheetData>
  <mergeCells count="2">
    <mergeCell ref="B2:H2"/>
    <mergeCell ref="B1:H1"/>
  </mergeCells>
  <phoneticPr fontId="16" type="noConversion"/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75"/>
  <sheetViews>
    <sheetView zoomScale="85" zoomScaleNormal="85" workbookViewId="0">
      <selection activeCell="B1" sqref="B1:H1"/>
    </sheetView>
  </sheetViews>
  <sheetFormatPr defaultRowHeight="15"/>
  <cols>
    <col min="1" max="1" width="8.42578125" customWidth="1"/>
    <col min="2" max="2" width="7.140625" customWidth="1"/>
    <col min="3" max="3" width="13.140625" bestFit="1" customWidth="1"/>
    <col min="4" max="4" width="69.5703125" customWidth="1"/>
    <col min="5" max="5" width="25.85546875" bestFit="1" customWidth="1"/>
    <col min="6" max="6" width="18" bestFit="1" customWidth="1"/>
    <col min="7" max="7" width="11.28515625" customWidth="1"/>
    <col min="8" max="8" width="9.85546875" customWidth="1"/>
  </cols>
  <sheetData>
    <row r="1" spans="2:8" ht="18.75" customHeight="1">
      <c r="B1" s="313" t="s">
        <v>541</v>
      </c>
      <c r="C1" s="313"/>
      <c r="D1" s="313"/>
      <c r="E1" s="313"/>
      <c r="F1" s="313"/>
      <c r="G1" s="313"/>
      <c r="H1" s="313"/>
    </row>
    <row r="2" spans="2:8" ht="19.5" thickBot="1">
      <c r="B2" s="313" t="s">
        <v>174</v>
      </c>
      <c r="C2" s="313"/>
      <c r="D2" s="313"/>
      <c r="E2" s="313"/>
      <c r="F2" s="313"/>
      <c r="G2" s="313"/>
      <c r="H2" s="313"/>
    </row>
    <row r="3" spans="2:8" ht="45.75" thickBot="1">
      <c r="B3" s="53" t="s">
        <v>55</v>
      </c>
      <c r="C3" s="53" t="s">
        <v>56</v>
      </c>
      <c r="D3" s="21" t="s">
        <v>57</v>
      </c>
      <c r="E3" s="21" t="s">
        <v>251</v>
      </c>
      <c r="F3" s="21" t="s">
        <v>58</v>
      </c>
      <c r="G3" s="54" t="s">
        <v>120</v>
      </c>
      <c r="H3" s="55" t="s">
        <v>59</v>
      </c>
    </row>
    <row r="4" spans="2:8" ht="15.75">
      <c r="B4" s="118" t="s">
        <v>123</v>
      </c>
      <c r="C4" s="66"/>
      <c r="D4" s="44" t="s">
        <v>121</v>
      </c>
      <c r="E4" s="41"/>
      <c r="F4" s="41"/>
      <c r="G4" s="48"/>
      <c r="H4" s="30"/>
    </row>
    <row r="5" spans="2:8" ht="15.75">
      <c r="B5" s="38"/>
      <c r="C5" s="41"/>
      <c r="D5" s="44" t="s">
        <v>122</v>
      </c>
      <c r="E5" s="41"/>
      <c r="F5" s="41"/>
      <c r="G5" s="48"/>
      <c r="H5" s="30"/>
    </row>
    <row r="6" spans="2:8" ht="15.75">
      <c r="B6" s="39">
        <v>1</v>
      </c>
      <c r="C6" s="43" t="s">
        <v>126</v>
      </c>
      <c r="D6" s="43" t="s">
        <v>327</v>
      </c>
      <c r="E6" s="43" t="s">
        <v>307</v>
      </c>
      <c r="F6" s="47">
        <v>23269</v>
      </c>
      <c r="G6" s="109">
        <v>441.91321350000004</v>
      </c>
      <c r="H6" s="31">
        <v>5.4995441941760814E-2</v>
      </c>
    </row>
    <row r="7" spans="2:8" ht="15.75">
      <c r="B7" s="39">
        <v>2</v>
      </c>
      <c r="C7" s="43" t="s">
        <v>136</v>
      </c>
      <c r="D7" s="43" t="s">
        <v>523</v>
      </c>
      <c r="E7" s="43" t="s">
        <v>310</v>
      </c>
      <c r="F7" s="47">
        <v>42881</v>
      </c>
      <c r="G7" s="109">
        <v>297.7871045</v>
      </c>
      <c r="H7" s="31">
        <v>3.7059162107482009E-2</v>
      </c>
    </row>
    <row r="8" spans="2:8" ht="15.75">
      <c r="B8" s="39">
        <v>3</v>
      </c>
      <c r="C8" s="43" t="s">
        <v>129</v>
      </c>
      <c r="D8" s="43" t="s">
        <v>325</v>
      </c>
      <c r="E8" s="43" t="s">
        <v>309</v>
      </c>
      <c r="F8" s="47">
        <v>67748</v>
      </c>
      <c r="G8" s="109">
        <v>290.57117199999999</v>
      </c>
      <c r="H8" s="31">
        <v>3.6161150043718691E-2</v>
      </c>
    </row>
    <row r="9" spans="2:8" ht="15.75">
      <c r="B9" s="39">
        <v>4</v>
      </c>
      <c r="C9" s="43" t="s">
        <v>128</v>
      </c>
      <c r="D9" s="43" t="s">
        <v>328</v>
      </c>
      <c r="E9" s="43" t="s">
        <v>353</v>
      </c>
      <c r="F9" s="47">
        <v>137604</v>
      </c>
      <c r="G9" s="109">
        <v>289.58761800000002</v>
      </c>
      <c r="H9" s="31">
        <v>3.6038748211749967E-2</v>
      </c>
    </row>
    <row r="10" spans="2:8" ht="15.75">
      <c r="B10" s="39">
        <v>5</v>
      </c>
      <c r="C10" s="43" t="s">
        <v>127</v>
      </c>
      <c r="D10" s="43" t="s">
        <v>326</v>
      </c>
      <c r="E10" s="43" t="s">
        <v>352</v>
      </c>
      <c r="F10" s="47">
        <v>106155</v>
      </c>
      <c r="G10" s="109">
        <v>272.18142</v>
      </c>
      <c r="H10" s="31">
        <v>3.387257276758486E-2</v>
      </c>
    </row>
    <row r="11" spans="2:8" ht="15.75">
      <c r="B11" s="39">
        <v>6</v>
      </c>
      <c r="C11" s="43" t="s">
        <v>137</v>
      </c>
      <c r="D11" s="43" t="s">
        <v>333</v>
      </c>
      <c r="E11" s="43" t="s">
        <v>307</v>
      </c>
      <c r="F11" s="47">
        <v>6088</v>
      </c>
      <c r="G11" s="109">
        <v>255.67773600000001</v>
      </c>
      <c r="H11" s="31">
        <v>3.1818713847959756E-2</v>
      </c>
    </row>
    <row r="12" spans="2:8" ht="15.75">
      <c r="B12" s="39">
        <v>7</v>
      </c>
      <c r="C12" s="43" t="s">
        <v>131</v>
      </c>
      <c r="D12" s="43" t="s">
        <v>512</v>
      </c>
      <c r="E12" s="43" t="s">
        <v>317</v>
      </c>
      <c r="F12" s="47">
        <v>10643</v>
      </c>
      <c r="G12" s="109">
        <v>234.7047575</v>
      </c>
      <c r="H12" s="31">
        <v>2.9208657877224344E-2</v>
      </c>
    </row>
    <row r="13" spans="2:8" ht="15.75">
      <c r="B13" s="39">
        <v>8</v>
      </c>
      <c r="C13" s="43" t="s">
        <v>144</v>
      </c>
      <c r="D13" s="43" t="s">
        <v>335</v>
      </c>
      <c r="E13" s="43" t="s">
        <v>315</v>
      </c>
      <c r="F13" s="47">
        <v>204132</v>
      </c>
      <c r="G13" s="109">
        <v>232.506348</v>
      </c>
      <c r="H13" s="31">
        <v>2.8935069085742181E-2</v>
      </c>
    </row>
    <row r="14" spans="2:8" ht="15.75">
      <c r="B14" s="39">
        <v>9</v>
      </c>
      <c r="C14" s="43" t="s">
        <v>139</v>
      </c>
      <c r="D14" s="43" t="s">
        <v>330</v>
      </c>
      <c r="E14" s="43" t="s">
        <v>307</v>
      </c>
      <c r="F14" s="47">
        <v>27376</v>
      </c>
      <c r="G14" s="109">
        <v>212.98527999999999</v>
      </c>
      <c r="H14" s="31">
        <v>2.6505701216579868E-2</v>
      </c>
    </row>
    <row r="15" spans="2:8" ht="15.75">
      <c r="B15" s="39">
        <v>10</v>
      </c>
      <c r="C15" s="43" t="s">
        <v>132</v>
      </c>
      <c r="D15" s="43" t="s">
        <v>515</v>
      </c>
      <c r="E15" s="43" t="s">
        <v>307</v>
      </c>
      <c r="F15" s="47">
        <v>16972</v>
      </c>
      <c r="G15" s="109">
        <v>210.73283800000002</v>
      </c>
      <c r="H15" s="31">
        <v>2.6225388160862239E-2</v>
      </c>
    </row>
    <row r="16" spans="2:8" ht="15.75">
      <c r="B16" s="39">
        <v>11</v>
      </c>
      <c r="C16" s="43" t="s">
        <v>135</v>
      </c>
      <c r="D16" s="43" t="s">
        <v>513</v>
      </c>
      <c r="E16" s="43" t="s">
        <v>309</v>
      </c>
      <c r="F16" s="47">
        <v>43608</v>
      </c>
      <c r="G16" s="109">
        <v>209.60185199999998</v>
      </c>
      <c r="H16" s="31">
        <v>2.6084638635842781E-2</v>
      </c>
    </row>
    <row r="17" spans="2:8" ht="15.75">
      <c r="B17" s="39">
        <v>12</v>
      </c>
      <c r="C17" s="43" t="s">
        <v>134</v>
      </c>
      <c r="D17" s="43" t="s">
        <v>329</v>
      </c>
      <c r="E17" s="43" t="s">
        <v>354</v>
      </c>
      <c r="F17" s="47">
        <v>2305</v>
      </c>
      <c r="G17" s="109">
        <v>207.07659000000001</v>
      </c>
      <c r="H17" s="31">
        <v>2.5770373537026648E-2</v>
      </c>
    </row>
    <row r="18" spans="2:8" ht="15.75">
      <c r="B18" s="39">
        <v>13</v>
      </c>
      <c r="C18" s="43" t="s">
        <v>141</v>
      </c>
      <c r="D18" s="43" t="s">
        <v>336</v>
      </c>
      <c r="E18" s="43" t="s">
        <v>307</v>
      </c>
      <c r="F18" s="47">
        <v>139117</v>
      </c>
      <c r="G18" s="109">
        <v>190.52073149999998</v>
      </c>
      <c r="H18" s="31">
        <v>2.3710021578501744E-2</v>
      </c>
    </row>
    <row r="19" spans="2:8" ht="15.75">
      <c r="B19" s="39">
        <v>14</v>
      </c>
      <c r="C19" s="43" t="s">
        <v>167</v>
      </c>
      <c r="D19" s="43" t="s">
        <v>350</v>
      </c>
      <c r="E19" s="43" t="s">
        <v>311</v>
      </c>
      <c r="F19" s="47">
        <v>17106</v>
      </c>
      <c r="G19" s="109">
        <v>181.23806999999999</v>
      </c>
      <c r="H19" s="31">
        <v>2.2554808165567063E-2</v>
      </c>
    </row>
    <row r="20" spans="2:8" ht="15.75">
      <c r="B20" s="39">
        <v>15</v>
      </c>
      <c r="C20" s="43" t="s">
        <v>133</v>
      </c>
      <c r="D20" s="43" t="s">
        <v>505</v>
      </c>
      <c r="E20" s="43" t="s">
        <v>316</v>
      </c>
      <c r="F20" s="47">
        <v>26019</v>
      </c>
      <c r="G20" s="109">
        <v>174.93874649999998</v>
      </c>
      <c r="H20" s="31">
        <v>2.1770866728123214E-2</v>
      </c>
    </row>
    <row r="21" spans="2:8" ht="15.75">
      <c r="B21" s="39">
        <v>16</v>
      </c>
      <c r="C21" s="43" t="s">
        <v>138</v>
      </c>
      <c r="D21" s="43" t="s">
        <v>334</v>
      </c>
      <c r="E21" s="43" t="s">
        <v>310</v>
      </c>
      <c r="F21" s="47">
        <v>83505</v>
      </c>
      <c r="G21" s="109">
        <v>174.06617249999999</v>
      </c>
      <c r="H21" s="31">
        <v>2.1662276192038487E-2</v>
      </c>
    </row>
    <row r="22" spans="2:8" ht="15.75">
      <c r="B22" s="39">
        <v>17</v>
      </c>
      <c r="C22" s="43" t="s">
        <v>143</v>
      </c>
      <c r="D22" s="43" t="s">
        <v>516</v>
      </c>
      <c r="E22" s="43" t="s">
        <v>355</v>
      </c>
      <c r="F22" s="47">
        <v>34596</v>
      </c>
      <c r="G22" s="109">
        <v>172.63404</v>
      </c>
      <c r="H22" s="31">
        <v>2.1484049433139689E-2</v>
      </c>
    </row>
    <row r="23" spans="2:8" ht="15.75">
      <c r="B23" s="39">
        <v>18</v>
      </c>
      <c r="C23" s="43" t="s">
        <v>130</v>
      </c>
      <c r="D23" s="43" t="s">
        <v>332</v>
      </c>
      <c r="E23" s="43" t="s">
        <v>310</v>
      </c>
      <c r="F23" s="47">
        <v>76722</v>
      </c>
      <c r="G23" s="109">
        <v>172.54777799999999</v>
      </c>
      <c r="H23" s="31">
        <v>2.1473314255580259E-2</v>
      </c>
    </row>
    <row r="24" spans="2:8" ht="15.75">
      <c r="B24" s="39">
        <v>19</v>
      </c>
      <c r="C24" s="43" t="s">
        <v>147</v>
      </c>
      <c r="D24" s="43" t="s">
        <v>339</v>
      </c>
      <c r="E24" s="43" t="s">
        <v>317</v>
      </c>
      <c r="F24" s="47">
        <v>35650</v>
      </c>
      <c r="G24" s="109">
        <v>165.02385000000001</v>
      </c>
      <c r="H24" s="31">
        <v>2.0536972610077531E-2</v>
      </c>
    </row>
    <row r="25" spans="2:8" ht="15.75">
      <c r="B25" s="39">
        <v>20</v>
      </c>
      <c r="C25" s="43" t="s">
        <v>150</v>
      </c>
      <c r="D25" s="43" t="s">
        <v>338</v>
      </c>
      <c r="E25" s="43" t="s">
        <v>356</v>
      </c>
      <c r="F25" s="47">
        <v>19419</v>
      </c>
      <c r="G25" s="109">
        <v>162.905991</v>
      </c>
      <c r="H25" s="31">
        <v>2.027340820847736E-2</v>
      </c>
    </row>
    <row r="26" spans="2:8" ht="15.75">
      <c r="B26" s="39">
        <v>21</v>
      </c>
      <c r="C26" s="43" t="s">
        <v>142</v>
      </c>
      <c r="D26" s="43" t="s">
        <v>331</v>
      </c>
      <c r="E26" s="43" t="s">
        <v>317</v>
      </c>
      <c r="F26" s="47">
        <v>16177</v>
      </c>
      <c r="G26" s="109">
        <v>159.74787499999999</v>
      </c>
      <c r="H26" s="31">
        <v>1.9880385370921166E-2</v>
      </c>
    </row>
    <row r="27" spans="2:8" ht="15.75">
      <c r="B27" s="39">
        <v>22</v>
      </c>
      <c r="C27" s="43" t="s">
        <v>145</v>
      </c>
      <c r="D27" s="43" t="s">
        <v>511</v>
      </c>
      <c r="E27" s="43" t="s">
        <v>310</v>
      </c>
      <c r="F27" s="47">
        <v>88369</v>
      </c>
      <c r="G27" s="109">
        <v>159.682783</v>
      </c>
      <c r="H27" s="31">
        <v>1.9872284768365021E-2</v>
      </c>
    </row>
    <row r="28" spans="2:8" ht="15.75">
      <c r="B28" s="39">
        <v>23</v>
      </c>
      <c r="C28" s="43" t="s">
        <v>149</v>
      </c>
      <c r="D28" s="43" t="s">
        <v>340</v>
      </c>
      <c r="E28" s="43" t="s">
        <v>357</v>
      </c>
      <c r="F28" s="47">
        <v>114834</v>
      </c>
      <c r="G28" s="109">
        <v>159.27475800000002</v>
      </c>
      <c r="H28" s="31">
        <v>1.9821506664174465E-2</v>
      </c>
    </row>
    <row r="29" spans="2:8" ht="15.75">
      <c r="B29" s="39">
        <v>24</v>
      </c>
      <c r="C29" s="43" t="s">
        <v>140</v>
      </c>
      <c r="D29" s="43" t="s">
        <v>337</v>
      </c>
      <c r="E29" s="43" t="s">
        <v>354</v>
      </c>
      <c r="F29" s="47">
        <v>116920</v>
      </c>
      <c r="G29" s="109">
        <v>151.35293999999999</v>
      </c>
      <c r="H29" s="31">
        <v>1.8835648200152329E-2</v>
      </c>
    </row>
    <row r="30" spans="2:8" ht="15.75">
      <c r="B30" s="39">
        <v>25</v>
      </c>
      <c r="C30" s="43" t="s">
        <v>148</v>
      </c>
      <c r="D30" s="43" t="s">
        <v>343</v>
      </c>
      <c r="E30" s="43" t="s">
        <v>309</v>
      </c>
      <c r="F30" s="47">
        <v>49359</v>
      </c>
      <c r="G30" s="109">
        <v>149.4837315</v>
      </c>
      <c r="H30" s="31">
        <v>1.860302798333504E-2</v>
      </c>
    </row>
    <row r="31" spans="2:8" ht="15.75">
      <c r="B31" s="39">
        <v>26</v>
      </c>
      <c r="C31" s="43" t="s">
        <v>151</v>
      </c>
      <c r="D31" s="43" t="s">
        <v>342</v>
      </c>
      <c r="E31" s="43" t="s">
        <v>508</v>
      </c>
      <c r="F31" s="47">
        <v>44734</v>
      </c>
      <c r="G31" s="109">
        <v>143.864544</v>
      </c>
      <c r="H31" s="31">
        <v>1.7903728459185104E-2</v>
      </c>
    </row>
    <row r="32" spans="2:8" ht="15.75">
      <c r="B32" s="39">
        <v>27</v>
      </c>
      <c r="C32" s="43" t="s">
        <v>156</v>
      </c>
      <c r="D32" s="43" t="s">
        <v>19</v>
      </c>
      <c r="E32" s="43" t="s">
        <v>310</v>
      </c>
      <c r="F32" s="47">
        <v>15631</v>
      </c>
      <c r="G32" s="109">
        <v>142.585982</v>
      </c>
      <c r="H32" s="31">
        <v>1.7744613320529172E-2</v>
      </c>
    </row>
    <row r="33" spans="2:8" ht="15.75">
      <c r="B33" s="39">
        <v>28</v>
      </c>
      <c r="C33" s="43" t="s">
        <v>146</v>
      </c>
      <c r="D33" s="43" t="s">
        <v>341</v>
      </c>
      <c r="E33" s="43" t="s">
        <v>309</v>
      </c>
      <c r="F33" s="47">
        <v>36422</v>
      </c>
      <c r="G33" s="109">
        <v>139.878691</v>
      </c>
      <c r="H33" s="31">
        <v>1.7407694983485711E-2</v>
      </c>
    </row>
    <row r="34" spans="2:8" ht="15.75">
      <c r="B34" s="39">
        <v>29</v>
      </c>
      <c r="C34" s="43" t="s">
        <v>157</v>
      </c>
      <c r="D34" s="43" t="s">
        <v>507</v>
      </c>
      <c r="E34" s="43" t="s">
        <v>358</v>
      </c>
      <c r="F34" s="47">
        <v>13795</v>
      </c>
      <c r="G34" s="109">
        <v>134.5771225</v>
      </c>
      <c r="H34" s="31">
        <v>1.6747922671332346E-2</v>
      </c>
    </row>
    <row r="35" spans="2:8" ht="15.75">
      <c r="B35" s="39">
        <v>30</v>
      </c>
      <c r="C35" s="43" t="s">
        <v>17</v>
      </c>
      <c r="D35" s="43" t="s">
        <v>551</v>
      </c>
      <c r="E35" s="43" t="s">
        <v>307</v>
      </c>
      <c r="F35" s="47">
        <v>102050</v>
      </c>
      <c r="G35" s="109">
        <v>130.47092499999999</v>
      </c>
      <c r="H35" s="31">
        <v>1.6236912501656455E-2</v>
      </c>
    </row>
    <row r="36" spans="2:8" ht="15.75">
      <c r="B36" s="39">
        <v>31</v>
      </c>
      <c r="C36" s="43" t="s">
        <v>162</v>
      </c>
      <c r="D36" s="43" t="s">
        <v>510</v>
      </c>
      <c r="E36" s="43" t="s">
        <v>357</v>
      </c>
      <c r="F36" s="47">
        <v>12221</v>
      </c>
      <c r="G36" s="109">
        <v>125.9435155</v>
      </c>
      <c r="H36" s="31">
        <v>1.5673483125259621E-2</v>
      </c>
    </row>
    <row r="37" spans="2:8" ht="15.75">
      <c r="B37" s="39">
        <v>32</v>
      </c>
      <c r="C37" s="43" t="s">
        <v>108</v>
      </c>
      <c r="D37" s="43" t="s">
        <v>306</v>
      </c>
      <c r="E37" s="43" t="s">
        <v>321</v>
      </c>
      <c r="F37" s="47">
        <v>22900</v>
      </c>
      <c r="G37" s="109">
        <v>125.64085</v>
      </c>
      <c r="H37" s="31">
        <v>1.563581685409024E-2</v>
      </c>
    </row>
    <row r="38" spans="2:8" ht="15.75">
      <c r="B38" s="39">
        <v>33</v>
      </c>
      <c r="C38" s="43" t="s">
        <v>163</v>
      </c>
      <c r="D38" s="43" t="s">
        <v>519</v>
      </c>
      <c r="E38" s="43" t="s">
        <v>520</v>
      </c>
      <c r="F38" s="47">
        <v>61998</v>
      </c>
      <c r="G38" s="109">
        <v>125.359956</v>
      </c>
      <c r="H38" s="31">
        <v>1.5600860013704226E-2</v>
      </c>
    </row>
    <row r="39" spans="2:8" ht="15.75">
      <c r="B39" s="39">
        <v>34</v>
      </c>
      <c r="C39" s="43" t="s">
        <v>161</v>
      </c>
      <c r="D39" s="43" t="s">
        <v>348</v>
      </c>
      <c r="E39" s="43" t="s">
        <v>309</v>
      </c>
      <c r="F39" s="47">
        <v>57338</v>
      </c>
      <c r="G39" s="109">
        <v>124.99684000000001</v>
      </c>
      <c r="H39" s="31">
        <v>1.5555670767748078E-2</v>
      </c>
    </row>
    <row r="40" spans="2:8" ht="15.75">
      <c r="B40" s="39">
        <v>35</v>
      </c>
      <c r="C40" s="43" t="s">
        <v>153</v>
      </c>
      <c r="D40" s="43" t="s">
        <v>509</v>
      </c>
      <c r="E40" s="43" t="s">
        <v>308</v>
      </c>
      <c r="F40" s="47">
        <v>42166</v>
      </c>
      <c r="G40" s="109">
        <v>120.25743199999999</v>
      </c>
      <c r="H40" s="31">
        <v>1.4965858493437531E-2</v>
      </c>
    </row>
    <row r="41" spans="2:8" ht="15.75">
      <c r="B41" s="39">
        <v>36</v>
      </c>
      <c r="C41" s="43" t="s">
        <v>18</v>
      </c>
      <c r="D41" s="43" t="s">
        <v>560</v>
      </c>
      <c r="E41" s="43" t="s">
        <v>307</v>
      </c>
      <c r="F41" s="47">
        <v>16950</v>
      </c>
      <c r="G41" s="109">
        <v>118.5822</v>
      </c>
      <c r="H41" s="31">
        <v>1.4757378363447076E-2</v>
      </c>
    </row>
    <row r="42" spans="2:8" ht="15.75">
      <c r="B42" s="39">
        <v>37</v>
      </c>
      <c r="C42" s="43" t="s">
        <v>35</v>
      </c>
      <c r="D42" s="43" t="s">
        <v>552</v>
      </c>
      <c r="E42" s="43" t="s">
        <v>310</v>
      </c>
      <c r="F42" s="47">
        <v>15200</v>
      </c>
      <c r="G42" s="109">
        <v>117.2756</v>
      </c>
      <c r="H42" s="31">
        <v>1.4594773937406068E-2</v>
      </c>
    </row>
    <row r="43" spans="2:8" ht="15.75">
      <c r="B43" s="39">
        <v>38</v>
      </c>
      <c r="C43" s="43" t="s">
        <v>152</v>
      </c>
      <c r="D43" s="43" t="s">
        <v>344</v>
      </c>
      <c r="E43" s="43" t="s">
        <v>319</v>
      </c>
      <c r="F43" s="47">
        <v>178618</v>
      </c>
      <c r="G43" s="109">
        <v>109.85007</v>
      </c>
      <c r="H43" s="31">
        <v>1.3670677776606834E-2</v>
      </c>
    </row>
    <row r="44" spans="2:8" ht="15.75">
      <c r="B44" s="39">
        <v>39</v>
      </c>
      <c r="C44" s="43" t="s">
        <v>155</v>
      </c>
      <c r="D44" s="43" t="s">
        <v>345</v>
      </c>
      <c r="E44" s="43" t="s">
        <v>311</v>
      </c>
      <c r="F44" s="47">
        <v>4216</v>
      </c>
      <c r="G44" s="109">
        <v>107.94224800000001</v>
      </c>
      <c r="H44" s="31">
        <v>1.3433252167163694E-2</v>
      </c>
    </row>
    <row r="45" spans="2:8" ht="15.75">
      <c r="B45" s="39">
        <v>40</v>
      </c>
      <c r="C45" s="43" t="s">
        <v>159</v>
      </c>
      <c r="D45" s="43" t="s">
        <v>517</v>
      </c>
      <c r="E45" s="43" t="s">
        <v>322</v>
      </c>
      <c r="F45" s="47">
        <v>76411</v>
      </c>
      <c r="G45" s="109">
        <v>103.536905</v>
      </c>
      <c r="H45" s="31">
        <v>1.2885013785081365E-2</v>
      </c>
    </row>
    <row r="46" spans="2:8" ht="15.75">
      <c r="B46" s="39">
        <v>41</v>
      </c>
      <c r="C46" s="43" t="s">
        <v>164</v>
      </c>
      <c r="D46" s="43" t="s">
        <v>522</v>
      </c>
      <c r="E46" s="43" t="s">
        <v>359</v>
      </c>
      <c r="F46" s="47">
        <v>80191</v>
      </c>
      <c r="G46" s="109">
        <v>94.144233999999997</v>
      </c>
      <c r="H46" s="31">
        <v>1.1716109853543774E-2</v>
      </c>
    </row>
    <row r="47" spans="2:8" ht="15.75">
      <c r="B47" s="39">
        <v>42</v>
      </c>
      <c r="C47" s="43" t="s">
        <v>165</v>
      </c>
      <c r="D47" s="43" t="s">
        <v>349</v>
      </c>
      <c r="E47" s="43" t="s">
        <v>315</v>
      </c>
      <c r="F47" s="47">
        <v>168949</v>
      </c>
      <c r="G47" s="109">
        <v>93.428796999999989</v>
      </c>
      <c r="H47" s="31">
        <v>1.1627074783320675E-2</v>
      </c>
    </row>
    <row r="48" spans="2:8" ht="15.75">
      <c r="B48" s="39">
        <v>43</v>
      </c>
      <c r="C48" s="43" t="s">
        <v>154</v>
      </c>
      <c r="D48" s="43" t="s">
        <v>346</v>
      </c>
      <c r="E48" s="43" t="s">
        <v>316</v>
      </c>
      <c r="F48" s="47">
        <v>149214</v>
      </c>
      <c r="G48" s="109">
        <v>93.333356999999992</v>
      </c>
      <c r="H48" s="31">
        <v>1.1615197417316271E-2</v>
      </c>
    </row>
    <row r="49" spans="2:9" ht="15.75">
      <c r="B49" s="39">
        <v>44</v>
      </c>
      <c r="C49" s="43" t="s">
        <v>158</v>
      </c>
      <c r="D49" s="43" t="s">
        <v>504</v>
      </c>
      <c r="E49" s="43" t="s">
        <v>310</v>
      </c>
      <c r="F49" s="47">
        <v>28692</v>
      </c>
      <c r="G49" s="109">
        <v>89.719884000000008</v>
      </c>
      <c r="H49" s="31">
        <v>1.1165506078590055E-2</v>
      </c>
    </row>
    <row r="50" spans="2:9" ht="15.75">
      <c r="B50" s="39">
        <v>45</v>
      </c>
      <c r="C50" s="43" t="s">
        <v>160</v>
      </c>
      <c r="D50" s="43" t="s">
        <v>347</v>
      </c>
      <c r="E50" s="43" t="s">
        <v>321</v>
      </c>
      <c r="F50" s="47">
        <v>95269</v>
      </c>
      <c r="G50" s="109">
        <v>89.362321999999992</v>
      </c>
      <c r="H50" s="31">
        <v>1.1121008019670663E-2</v>
      </c>
    </row>
    <row r="51" spans="2:9" ht="15.75">
      <c r="B51" s="39">
        <v>46</v>
      </c>
      <c r="C51" s="43" t="s">
        <v>171</v>
      </c>
      <c r="D51" s="43" t="s">
        <v>518</v>
      </c>
      <c r="E51" s="43" t="s">
        <v>311</v>
      </c>
      <c r="F51" s="47">
        <v>18697</v>
      </c>
      <c r="G51" s="109">
        <v>73.217452000000009</v>
      </c>
      <c r="H51" s="31">
        <v>9.1118029685022285E-3</v>
      </c>
    </row>
    <row r="52" spans="2:9" ht="15.75">
      <c r="B52" s="39">
        <v>47</v>
      </c>
      <c r="C52" s="43" t="s">
        <v>170</v>
      </c>
      <c r="D52" s="43" t="s">
        <v>514</v>
      </c>
      <c r="E52" s="43" t="s">
        <v>314</v>
      </c>
      <c r="F52" s="47">
        <v>332193</v>
      </c>
      <c r="G52" s="109">
        <v>72.584170499999999</v>
      </c>
      <c r="H52" s="31">
        <v>9.0329920280232071E-3</v>
      </c>
    </row>
    <row r="53" spans="2:9" ht="15.75">
      <c r="B53" s="39">
        <v>48</v>
      </c>
      <c r="C53" s="43" t="s">
        <v>166</v>
      </c>
      <c r="D53" s="43" t="s">
        <v>521</v>
      </c>
      <c r="E53" s="43" t="s">
        <v>355</v>
      </c>
      <c r="F53" s="47">
        <v>34359</v>
      </c>
      <c r="G53" s="109">
        <v>71.157488999999998</v>
      </c>
      <c r="H53" s="31">
        <v>8.8554436379644098E-3</v>
      </c>
    </row>
    <row r="54" spans="2:9" ht="15.75">
      <c r="B54" s="39">
        <v>49</v>
      </c>
      <c r="C54" s="43" t="s">
        <v>168</v>
      </c>
      <c r="D54" s="43" t="s">
        <v>524</v>
      </c>
      <c r="E54" s="43" t="s">
        <v>309</v>
      </c>
      <c r="F54" s="47">
        <v>87459</v>
      </c>
      <c r="G54" s="109">
        <v>70.185847499999994</v>
      </c>
      <c r="H54" s="31">
        <v>8.7345242988972702E-3</v>
      </c>
    </row>
    <row r="55" spans="2:9" ht="16.5" thickBot="1">
      <c r="B55" s="39">
        <v>50</v>
      </c>
      <c r="C55" s="43" t="s">
        <v>169</v>
      </c>
      <c r="D55" s="43" t="s">
        <v>506</v>
      </c>
      <c r="E55" s="43" t="s">
        <v>360</v>
      </c>
      <c r="F55" s="47">
        <v>128474</v>
      </c>
      <c r="G55" s="109">
        <v>68.797826999999998</v>
      </c>
      <c r="H55" s="31">
        <v>8.5617872127686529E-3</v>
      </c>
    </row>
    <row r="56" spans="2:9" ht="16.5" thickBot="1">
      <c r="B56" s="68"/>
      <c r="C56" s="56"/>
      <c r="D56" s="57" t="s">
        <v>460</v>
      </c>
      <c r="E56" s="56"/>
      <c r="F56" s="56"/>
      <c r="G56" s="110">
        <v>8015.4376574999997</v>
      </c>
      <c r="H56" s="98">
        <v>0.99750929111071807</v>
      </c>
    </row>
    <row r="57" spans="2:9">
      <c r="B57" s="41"/>
      <c r="C57" s="41"/>
      <c r="D57" s="41"/>
      <c r="E57" s="41"/>
      <c r="F57" s="41"/>
      <c r="G57" s="41"/>
      <c r="H57" s="34"/>
    </row>
    <row r="58" spans="2:9" ht="16.5" thickBot="1">
      <c r="B58" s="64" t="s">
        <v>124</v>
      </c>
      <c r="C58" s="41"/>
      <c r="D58" s="45" t="s">
        <v>583</v>
      </c>
      <c r="E58" s="41"/>
      <c r="F58" s="41"/>
      <c r="G58" s="51">
        <v>0</v>
      </c>
      <c r="H58" s="35">
        <v>0</v>
      </c>
    </row>
    <row r="59" spans="2:9" ht="16.5" thickBot="1">
      <c r="B59" s="60"/>
      <c r="C59" s="61"/>
      <c r="D59" s="57" t="s">
        <v>460</v>
      </c>
      <c r="E59" s="62"/>
      <c r="F59" s="62"/>
      <c r="G59" s="58">
        <v>0</v>
      </c>
      <c r="H59" s="63">
        <v>0</v>
      </c>
    </row>
    <row r="60" spans="2:9" ht="15.75" thickBot="1">
      <c r="B60" s="38"/>
      <c r="C60" s="41"/>
      <c r="D60" s="41"/>
      <c r="E60" s="41"/>
      <c r="F60" s="41"/>
      <c r="G60" s="41"/>
      <c r="H60" s="34"/>
    </row>
    <row r="61" spans="2:9" ht="16.5" thickBot="1">
      <c r="B61" s="70" t="s">
        <v>252</v>
      </c>
      <c r="C61" s="61"/>
      <c r="D61" s="71" t="s">
        <v>461</v>
      </c>
      <c r="E61" s="61"/>
      <c r="F61" s="61"/>
      <c r="G61" s="112">
        <v>20.013970800000607</v>
      </c>
      <c r="H61" s="106">
        <v>2.4907088892817853E-3</v>
      </c>
      <c r="I61" s="105"/>
    </row>
    <row r="62" spans="2:9" ht="16.5" thickBot="1">
      <c r="B62" s="67"/>
      <c r="C62" s="40"/>
      <c r="D62" s="45" t="s">
        <v>460</v>
      </c>
      <c r="E62" s="40"/>
      <c r="F62" s="40"/>
      <c r="G62" s="113">
        <v>20.013970800000607</v>
      </c>
      <c r="H62" s="33">
        <v>2.4907088892817853E-3</v>
      </c>
    </row>
    <row r="63" spans="2:9" ht="16.5" thickBot="1">
      <c r="B63" s="68"/>
      <c r="C63" s="56"/>
      <c r="D63" s="57" t="s">
        <v>462</v>
      </c>
      <c r="E63" s="56"/>
      <c r="F63" s="56"/>
      <c r="G63" s="110">
        <v>8035.4516283000003</v>
      </c>
      <c r="H63" s="69">
        <v>0.99999999999999989</v>
      </c>
    </row>
    <row r="64" spans="2:9">
      <c r="B64" s="24"/>
      <c r="C64" s="1"/>
      <c r="D64" s="5" t="s">
        <v>110</v>
      </c>
      <c r="E64" s="4"/>
      <c r="F64" s="4"/>
      <c r="G64" s="1"/>
      <c r="H64" s="25"/>
    </row>
    <row r="65" spans="2:8">
      <c r="B65" s="24"/>
      <c r="C65" s="1"/>
      <c r="D65" s="12" t="s">
        <v>111</v>
      </c>
      <c r="E65" s="5"/>
      <c r="F65" s="5"/>
      <c r="G65" s="1"/>
      <c r="H65" s="25"/>
    </row>
    <row r="66" spans="2:8" ht="15.75">
      <c r="B66" s="24"/>
      <c r="C66" s="1"/>
      <c r="D66" s="3" t="s">
        <v>112</v>
      </c>
      <c r="E66" s="5"/>
      <c r="F66" s="7" t="s">
        <v>113</v>
      </c>
      <c r="G66" s="1"/>
      <c r="H66" s="25"/>
    </row>
    <row r="67" spans="2:8" ht="15.75">
      <c r="B67" s="24"/>
      <c r="C67" s="1"/>
      <c r="D67" s="3" t="s">
        <v>114</v>
      </c>
      <c r="E67" s="5"/>
      <c r="F67" s="7" t="s">
        <v>113</v>
      </c>
      <c r="G67" s="1"/>
      <c r="H67" s="25"/>
    </row>
    <row r="68" spans="2:8" ht="15.75">
      <c r="B68" s="24"/>
      <c r="C68" s="1"/>
      <c r="D68" s="3" t="s">
        <v>450</v>
      </c>
      <c r="E68" s="5"/>
      <c r="F68" s="9">
        <v>115.507892</v>
      </c>
      <c r="G68" s="1"/>
      <c r="H68" s="25"/>
    </row>
    <row r="69" spans="2:8" ht="15.75">
      <c r="B69" s="24"/>
      <c r="C69" s="1"/>
      <c r="D69" s="3" t="s">
        <v>569</v>
      </c>
      <c r="E69" s="5"/>
      <c r="F69" s="9">
        <v>113.07077700000001</v>
      </c>
      <c r="G69" s="1"/>
      <c r="H69" s="25"/>
    </row>
    <row r="70" spans="2:8" ht="15.75">
      <c r="B70" s="24"/>
      <c r="C70" s="1"/>
      <c r="D70" s="3" t="s">
        <v>115</v>
      </c>
      <c r="E70" s="5"/>
      <c r="F70" s="7" t="s">
        <v>113</v>
      </c>
      <c r="G70" s="1"/>
      <c r="H70" s="25"/>
    </row>
    <row r="71" spans="2:8" ht="15.75">
      <c r="B71" s="24"/>
      <c r="C71" s="1"/>
      <c r="D71" s="3" t="s">
        <v>116</v>
      </c>
      <c r="E71" s="5"/>
      <c r="F71" s="7" t="s">
        <v>113</v>
      </c>
      <c r="G71" s="1"/>
      <c r="H71" s="25"/>
    </row>
    <row r="72" spans="2:8" ht="15.75">
      <c r="B72" s="24"/>
      <c r="C72" s="1"/>
      <c r="D72" s="3" t="s">
        <v>117</v>
      </c>
      <c r="E72" s="5"/>
      <c r="F72" s="11">
        <v>0.43463925166029022</v>
      </c>
      <c r="G72" s="1"/>
      <c r="H72" s="25"/>
    </row>
    <row r="73" spans="2:8" ht="15.75">
      <c r="B73" s="24"/>
      <c r="C73" s="1"/>
      <c r="D73" s="3" t="s">
        <v>118</v>
      </c>
      <c r="E73" s="5"/>
      <c r="F73" s="11" t="s">
        <v>113</v>
      </c>
      <c r="G73" s="1"/>
      <c r="H73" s="25"/>
    </row>
    <row r="74" spans="2:8" ht="15.75">
      <c r="B74" s="24"/>
      <c r="C74" s="1"/>
      <c r="D74" s="3" t="s">
        <v>119</v>
      </c>
      <c r="E74" s="5"/>
      <c r="F74" s="11" t="s">
        <v>113</v>
      </c>
      <c r="G74" s="1"/>
      <c r="H74" s="25"/>
    </row>
    <row r="75" spans="2:8" ht="16.5" thickBot="1">
      <c r="B75" s="29"/>
      <c r="C75" s="26"/>
      <c r="D75" s="20" t="s">
        <v>570</v>
      </c>
      <c r="E75" s="65"/>
      <c r="F75" s="27"/>
      <c r="G75" s="26"/>
      <c r="H75" s="28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7"/>
  <sheetViews>
    <sheetView zoomScale="85" zoomScaleNormal="85" workbookViewId="0">
      <selection activeCell="B1" sqref="B1:H1"/>
    </sheetView>
  </sheetViews>
  <sheetFormatPr defaultRowHeight="15"/>
  <cols>
    <col min="1" max="1" width="6.42578125" customWidth="1"/>
    <col min="2" max="2" width="7.140625" bestFit="1" customWidth="1"/>
    <col min="3" max="3" width="12.85546875" bestFit="1" customWidth="1"/>
    <col min="4" max="4" width="68.85546875" customWidth="1"/>
    <col min="5" max="5" width="14.85546875" customWidth="1"/>
    <col min="6" max="6" width="10.28515625" bestFit="1" customWidth="1"/>
    <col min="7" max="7" width="12.42578125" customWidth="1"/>
  </cols>
  <sheetData>
    <row r="1" spans="2:8" ht="18.75" customHeight="1">
      <c r="B1" s="313" t="s">
        <v>541</v>
      </c>
      <c r="C1" s="313"/>
      <c r="D1" s="313"/>
      <c r="E1" s="313"/>
      <c r="F1" s="313"/>
      <c r="G1" s="313"/>
      <c r="H1" s="313"/>
    </row>
    <row r="2" spans="2:8" ht="19.5" customHeight="1" thickBot="1">
      <c r="B2" s="313" t="s">
        <v>182</v>
      </c>
      <c r="C2" s="313"/>
      <c r="D2" s="313"/>
      <c r="E2" s="313"/>
      <c r="F2" s="313"/>
      <c r="G2" s="313"/>
      <c r="H2" s="313"/>
    </row>
    <row r="3" spans="2:8" ht="45.75" thickBot="1">
      <c r="B3" s="53" t="s">
        <v>55</v>
      </c>
      <c r="C3" s="53" t="s">
        <v>56</v>
      </c>
      <c r="D3" s="21" t="s">
        <v>57</v>
      </c>
      <c r="E3" s="21" t="s">
        <v>251</v>
      </c>
      <c r="F3" s="21" t="s">
        <v>58</v>
      </c>
      <c r="G3" s="54" t="s">
        <v>120</v>
      </c>
      <c r="H3" s="55" t="s">
        <v>59</v>
      </c>
    </row>
    <row r="4" spans="2:8" ht="15.75">
      <c r="B4" s="64" t="s">
        <v>123</v>
      </c>
      <c r="C4" s="41"/>
      <c r="D4" s="44" t="s">
        <v>121</v>
      </c>
      <c r="E4" s="41"/>
      <c r="F4" s="41"/>
      <c r="G4" s="48"/>
      <c r="H4" s="30"/>
    </row>
    <row r="5" spans="2:8" ht="15.75">
      <c r="B5" s="38"/>
      <c r="C5" s="41"/>
      <c r="D5" s="44" t="s">
        <v>122</v>
      </c>
      <c r="E5" s="41"/>
      <c r="F5" s="41"/>
      <c r="G5" s="48"/>
      <c r="H5" s="30"/>
    </row>
    <row r="6" spans="2:8" ht="15.75">
      <c r="B6" s="39">
        <v>1</v>
      </c>
      <c r="C6" s="43" t="s">
        <v>68</v>
      </c>
      <c r="D6" s="43" t="s">
        <v>272</v>
      </c>
      <c r="E6" s="43" t="s">
        <v>309</v>
      </c>
      <c r="F6" s="47">
        <v>20272</v>
      </c>
      <c r="G6" s="109">
        <v>420.18788000000001</v>
      </c>
      <c r="H6" s="31">
        <v>0.5105981384783348</v>
      </c>
    </row>
    <row r="7" spans="2:8" ht="15.75">
      <c r="B7" s="39">
        <v>2</v>
      </c>
      <c r="C7" s="43" t="s">
        <v>100</v>
      </c>
      <c r="D7" s="43" t="s">
        <v>300</v>
      </c>
      <c r="E7" s="43" t="s">
        <v>309</v>
      </c>
      <c r="F7" s="47">
        <v>13232</v>
      </c>
      <c r="G7" s="109">
        <v>89.368928000000011</v>
      </c>
      <c r="H7" s="31">
        <v>0.10859810681499031</v>
      </c>
    </row>
    <row r="8" spans="2:8" ht="15.75">
      <c r="B8" s="39">
        <v>3</v>
      </c>
      <c r="C8" s="43" t="s">
        <v>101</v>
      </c>
      <c r="D8" s="43" t="s">
        <v>302</v>
      </c>
      <c r="E8" s="43" t="s">
        <v>309</v>
      </c>
      <c r="F8" s="47">
        <v>10463</v>
      </c>
      <c r="G8" s="109">
        <v>75.113877000000002</v>
      </c>
      <c r="H8" s="31">
        <v>9.1275849674889734E-2</v>
      </c>
    </row>
    <row r="9" spans="2:8" ht="15.75">
      <c r="B9" s="39">
        <v>4</v>
      </c>
      <c r="C9" s="43" t="s">
        <v>148</v>
      </c>
      <c r="D9" s="43" t="s">
        <v>343</v>
      </c>
      <c r="E9" s="43" t="s">
        <v>309</v>
      </c>
      <c r="F9" s="47">
        <v>15239</v>
      </c>
      <c r="G9" s="109">
        <v>46.151311500000006</v>
      </c>
      <c r="H9" s="31">
        <v>5.60815170114706E-2</v>
      </c>
    </row>
    <row r="10" spans="2:8" ht="15.75">
      <c r="B10" s="39">
        <v>5</v>
      </c>
      <c r="C10" s="43" t="s">
        <v>146</v>
      </c>
      <c r="D10" s="43" t="s">
        <v>341</v>
      </c>
      <c r="E10" s="43" t="s">
        <v>309</v>
      </c>
      <c r="F10" s="47">
        <v>11245</v>
      </c>
      <c r="G10" s="109">
        <v>43.186422499999999</v>
      </c>
      <c r="H10" s="31">
        <v>5.2478683906920093E-2</v>
      </c>
    </row>
    <row r="11" spans="2:8" ht="15.75">
      <c r="B11" s="39">
        <v>6</v>
      </c>
      <c r="C11" s="43" t="s">
        <v>161</v>
      </c>
      <c r="D11" s="43" t="s">
        <v>348</v>
      </c>
      <c r="E11" s="43" t="s">
        <v>309</v>
      </c>
      <c r="F11" s="47">
        <v>17702</v>
      </c>
      <c r="G11" s="109">
        <v>38.590359999999997</v>
      </c>
      <c r="H11" s="31">
        <v>4.6893703786051108E-2</v>
      </c>
    </row>
    <row r="12" spans="2:8" ht="15.75">
      <c r="B12" s="39">
        <v>7</v>
      </c>
      <c r="C12" s="43" t="s">
        <v>175</v>
      </c>
      <c r="D12" s="43" t="s">
        <v>525</v>
      </c>
      <c r="E12" s="43" t="s">
        <v>309</v>
      </c>
      <c r="F12" s="47">
        <v>9636</v>
      </c>
      <c r="G12" s="109">
        <v>24.263447999999997</v>
      </c>
      <c r="H12" s="31">
        <v>2.9484123582683711E-2</v>
      </c>
    </row>
    <row r="13" spans="2:8" ht="15.75">
      <c r="B13" s="39">
        <v>8</v>
      </c>
      <c r="C13" s="43" t="s">
        <v>168</v>
      </c>
      <c r="D13" s="43" t="s">
        <v>524</v>
      </c>
      <c r="E13" s="43" t="s">
        <v>309</v>
      </c>
      <c r="F13" s="47">
        <v>27002</v>
      </c>
      <c r="G13" s="109">
        <v>21.669104999999998</v>
      </c>
      <c r="H13" s="31">
        <v>2.6331565478498749E-2</v>
      </c>
    </row>
    <row r="14" spans="2:8" ht="15.75">
      <c r="B14" s="39">
        <v>9</v>
      </c>
      <c r="C14" s="43" t="s">
        <v>176</v>
      </c>
      <c r="D14" s="43" t="s">
        <v>361</v>
      </c>
      <c r="E14" s="43" t="s">
        <v>309</v>
      </c>
      <c r="F14" s="47">
        <v>15727</v>
      </c>
      <c r="G14" s="109">
        <v>19.878928000000002</v>
      </c>
      <c r="H14" s="31">
        <v>2.4156202772304729E-2</v>
      </c>
    </row>
    <row r="15" spans="2:8" ht="15.75">
      <c r="B15" s="39">
        <v>10</v>
      </c>
      <c r="C15" s="43" t="s">
        <v>177</v>
      </c>
      <c r="D15" s="43" t="s">
        <v>526</v>
      </c>
      <c r="E15" s="43" t="s">
        <v>309</v>
      </c>
      <c r="F15" s="47">
        <v>18480</v>
      </c>
      <c r="G15" s="109">
        <v>17.491320000000002</v>
      </c>
      <c r="H15" s="31">
        <v>2.1254862066770863E-2</v>
      </c>
    </row>
    <row r="16" spans="2:8" ht="15.75">
      <c r="B16" s="39">
        <v>11</v>
      </c>
      <c r="C16" s="43" t="s">
        <v>178</v>
      </c>
      <c r="D16" s="43" t="s">
        <v>528</v>
      </c>
      <c r="E16" s="43" t="s">
        <v>309</v>
      </c>
      <c r="F16" s="47">
        <v>13761</v>
      </c>
      <c r="G16" s="109">
        <v>15.130219499999999</v>
      </c>
      <c r="H16" s="31">
        <v>1.8385732381116276E-2</v>
      </c>
    </row>
    <row r="17" spans="2:11" ht="16.5" thickBot="1">
      <c r="B17" s="39">
        <v>12</v>
      </c>
      <c r="C17" s="43" t="s">
        <v>179</v>
      </c>
      <c r="D17" s="43" t="s">
        <v>527</v>
      </c>
      <c r="E17" s="43" t="s">
        <v>309</v>
      </c>
      <c r="F17" s="47">
        <v>16608</v>
      </c>
      <c r="G17" s="109">
        <v>10.803503999999998</v>
      </c>
      <c r="H17" s="31">
        <v>1.3128053649341914E-2</v>
      </c>
    </row>
    <row r="18" spans="2:11" ht="16.5" thickBot="1">
      <c r="B18" s="68"/>
      <c r="C18" s="56"/>
      <c r="D18" s="57" t="s">
        <v>460</v>
      </c>
      <c r="E18" s="56"/>
      <c r="F18" s="56"/>
      <c r="G18" s="58">
        <v>821.83</v>
      </c>
      <c r="H18" s="98">
        <v>0.99866653960337282</v>
      </c>
      <c r="K18" s="105"/>
    </row>
    <row r="19" spans="2:11">
      <c r="B19" s="38"/>
      <c r="C19" s="41"/>
      <c r="D19" s="41"/>
      <c r="E19" s="41"/>
      <c r="F19" s="41"/>
      <c r="G19" s="41"/>
      <c r="H19" s="34"/>
    </row>
    <row r="20" spans="2:11" ht="16.5" thickBot="1">
      <c r="B20" s="64" t="s">
        <v>124</v>
      </c>
      <c r="C20" s="41"/>
      <c r="D20" s="45" t="s">
        <v>583</v>
      </c>
      <c r="E20" s="41"/>
      <c r="F20" s="41"/>
      <c r="G20" s="51">
        <v>0</v>
      </c>
      <c r="H20" s="35">
        <v>0</v>
      </c>
    </row>
    <row r="21" spans="2:11" ht="16.5" thickBot="1">
      <c r="B21" s="60"/>
      <c r="C21" s="61"/>
      <c r="D21" s="57" t="s">
        <v>460</v>
      </c>
      <c r="E21" s="62"/>
      <c r="F21" s="62"/>
      <c r="G21" s="58">
        <v>0</v>
      </c>
      <c r="H21" s="63">
        <v>0</v>
      </c>
    </row>
    <row r="22" spans="2:11" ht="15.75" thickBot="1">
      <c r="B22" s="38"/>
      <c r="C22" s="41"/>
      <c r="D22" s="41"/>
      <c r="E22" s="41"/>
      <c r="F22" s="41"/>
      <c r="G22" s="41"/>
      <c r="H22" s="34"/>
    </row>
    <row r="23" spans="2:11" ht="16.5" thickBot="1">
      <c r="B23" s="70" t="s">
        <v>252</v>
      </c>
      <c r="C23" s="61"/>
      <c r="D23" s="71" t="s">
        <v>461</v>
      </c>
      <c r="E23" s="61"/>
      <c r="F23" s="61"/>
      <c r="G23" s="72">
        <v>1.0973480999999765</v>
      </c>
      <c r="H23" s="73">
        <v>1.33346039662716E-3</v>
      </c>
    </row>
    <row r="24" spans="2:11" ht="16.5" thickBot="1">
      <c r="B24" s="56"/>
      <c r="C24" s="56"/>
      <c r="D24" s="57" t="s">
        <v>460</v>
      </c>
      <c r="E24" s="56"/>
      <c r="F24" s="56"/>
      <c r="G24" s="58">
        <v>1.0973480999999765</v>
      </c>
      <c r="H24" s="98">
        <v>1.33346039662716E-3</v>
      </c>
    </row>
    <row r="25" spans="2:11" ht="16.5" thickBot="1">
      <c r="B25" s="42"/>
      <c r="C25" s="42"/>
      <c r="D25" s="46" t="s">
        <v>462</v>
      </c>
      <c r="E25" s="42"/>
      <c r="F25" s="42"/>
      <c r="G25" s="52">
        <v>822.93265159999999</v>
      </c>
      <c r="H25" s="37">
        <v>1</v>
      </c>
    </row>
    <row r="26" spans="2:11">
      <c r="B26" s="24"/>
      <c r="C26" s="1"/>
      <c r="D26" s="5" t="s">
        <v>110</v>
      </c>
      <c r="E26" s="4"/>
      <c r="F26" s="4"/>
      <c r="G26" s="1"/>
      <c r="H26" s="25"/>
    </row>
    <row r="27" spans="2:11">
      <c r="B27" s="24"/>
      <c r="C27" s="1"/>
      <c r="D27" s="12" t="s">
        <v>111</v>
      </c>
      <c r="E27" s="5"/>
      <c r="F27" s="5"/>
      <c r="G27" s="1"/>
      <c r="H27" s="25"/>
    </row>
    <row r="28" spans="2:11" ht="15.75">
      <c r="B28" s="24"/>
      <c r="C28" s="1"/>
      <c r="D28" s="3" t="s">
        <v>112</v>
      </c>
      <c r="E28" s="5"/>
      <c r="F28" s="7" t="s">
        <v>113</v>
      </c>
      <c r="G28" s="1"/>
      <c r="H28" s="25"/>
    </row>
    <row r="29" spans="2:11" ht="15.75">
      <c r="B29" s="24"/>
      <c r="C29" s="1"/>
      <c r="D29" s="3" t="s">
        <v>114</v>
      </c>
      <c r="E29" s="5"/>
      <c r="F29" s="7" t="s">
        <v>113</v>
      </c>
      <c r="G29" s="1"/>
      <c r="H29" s="25"/>
    </row>
    <row r="30" spans="2:11" ht="15.75">
      <c r="B30" s="24"/>
      <c r="C30" s="1"/>
      <c r="D30" s="3" t="s">
        <v>450</v>
      </c>
      <c r="E30" s="5"/>
      <c r="F30" s="9">
        <v>329.00844699999999</v>
      </c>
      <c r="G30" s="1"/>
      <c r="H30" s="25"/>
    </row>
    <row r="31" spans="2:11" ht="15.75">
      <c r="B31" s="24"/>
      <c r="C31" s="1"/>
      <c r="D31" s="3" t="s">
        <v>569</v>
      </c>
      <c r="E31" s="5"/>
      <c r="F31" s="9">
        <v>319.55345799999998</v>
      </c>
      <c r="G31" s="1"/>
      <c r="H31" s="25"/>
    </row>
    <row r="32" spans="2:11" ht="15.75">
      <c r="B32" s="24"/>
      <c r="C32" s="1"/>
      <c r="D32" s="3" t="s">
        <v>115</v>
      </c>
      <c r="E32" s="5"/>
      <c r="F32" s="7" t="s">
        <v>113</v>
      </c>
      <c r="G32" s="1"/>
      <c r="H32" s="25"/>
    </row>
    <row r="33" spans="2:8" ht="15.75">
      <c r="B33" s="24"/>
      <c r="C33" s="1"/>
      <c r="D33" s="3" t="s">
        <v>116</v>
      </c>
      <c r="E33" s="5"/>
      <c r="F33" s="7" t="s">
        <v>113</v>
      </c>
      <c r="G33" s="1"/>
      <c r="H33" s="25"/>
    </row>
    <row r="34" spans="2:8" ht="15.75">
      <c r="B34" s="24"/>
      <c r="C34" s="1"/>
      <c r="D34" s="3" t="s">
        <v>117</v>
      </c>
      <c r="E34" s="5"/>
      <c r="F34" s="11">
        <v>3.7667963288737027</v>
      </c>
      <c r="G34" s="1"/>
      <c r="H34" s="25"/>
    </row>
    <row r="35" spans="2:8" ht="15.75">
      <c r="B35" s="24"/>
      <c r="C35" s="1"/>
      <c r="D35" s="3" t="s">
        <v>118</v>
      </c>
      <c r="E35" s="5"/>
      <c r="F35" s="11" t="s">
        <v>113</v>
      </c>
      <c r="G35" s="1"/>
      <c r="H35" s="25"/>
    </row>
    <row r="36" spans="2:8" ht="15.75">
      <c r="B36" s="24"/>
      <c r="C36" s="1"/>
      <c r="D36" s="3" t="s">
        <v>119</v>
      </c>
      <c r="E36" s="5"/>
      <c r="F36" s="7" t="s">
        <v>113</v>
      </c>
      <c r="G36" s="1"/>
      <c r="H36" s="25"/>
    </row>
    <row r="37" spans="2:8" ht="16.5" thickBot="1">
      <c r="B37" s="29"/>
      <c r="C37" s="26"/>
      <c r="D37" s="20" t="s">
        <v>570</v>
      </c>
      <c r="E37" s="26"/>
      <c r="F37" s="26"/>
      <c r="G37" s="26"/>
      <c r="H37" s="28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5"/>
  <sheetViews>
    <sheetView zoomScale="85" zoomScaleNormal="85" workbookViewId="0">
      <selection activeCell="B1" sqref="B1:H1"/>
    </sheetView>
  </sheetViews>
  <sheetFormatPr defaultRowHeight="15"/>
  <cols>
    <col min="1" max="1" width="6.28515625" customWidth="1"/>
    <col min="2" max="2" width="7.140625" bestFit="1" customWidth="1"/>
    <col min="4" max="4" width="59.28515625" customWidth="1"/>
    <col min="5" max="5" width="13.28515625" customWidth="1"/>
    <col min="6" max="6" width="11.85546875" bestFit="1" customWidth="1"/>
    <col min="7" max="7" width="18.7109375" bestFit="1" customWidth="1"/>
  </cols>
  <sheetData>
    <row r="1" spans="2:8" ht="18.75" customHeight="1">
      <c r="B1" s="313" t="s">
        <v>541</v>
      </c>
      <c r="C1" s="313"/>
      <c r="D1" s="313"/>
      <c r="E1" s="313"/>
      <c r="F1" s="313"/>
      <c r="G1" s="313"/>
      <c r="H1" s="313"/>
    </row>
    <row r="2" spans="2:8" ht="19.5" thickBot="1">
      <c r="B2" s="313" t="s">
        <v>181</v>
      </c>
      <c r="C2" s="313"/>
      <c r="D2" s="313"/>
      <c r="E2" s="313"/>
      <c r="F2" s="313"/>
      <c r="G2" s="313"/>
      <c r="H2" s="313"/>
    </row>
    <row r="3" spans="2:8" ht="45.75" thickBot="1">
      <c r="B3" s="22" t="s">
        <v>55</v>
      </c>
      <c r="C3" s="53" t="s">
        <v>56</v>
      </c>
      <c r="D3" s="21" t="s">
        <v>57</v>
      </c>
      <c r="E3" s="21" t="s">
        <v>255</v>
      </c>
      <c r="F3" s="21" t="s">
        <v>256</v>
      </c>
      <c r="G3" s="54" t="s">
        <v>120</v>
      </c>
      <c r="H3" s="55" t="s">
        <v>59</v>
      </c>
    </row>
    <row r="4" spans="2:8" ht="15.75">
      <c r="B4" s="64" t="s">
        <v>123</v>
      </c>
      <c r="C4" s="41"/>
      <c r="D4" s="44" t="s">
        <v>180</v>
      </c>
      <c r="E4" s="41"/>
      <c r="F4" s="41"/>
      <c r="G4" s="48"/>
      <c r="H4" s="30"/>
    </row>
    <row r="5" spans="2:8" ht="16.5" thickBot="1">
      <c r="B5" s="23"/>
      <c r="C5" s="43"/>
      <c r="D5" s="43" t="s">
        <v>180</v>
      </c>
      <c r="E5" s="43" t="s">
        <v>180</v>
      </c>
      <c r="F5" s="102">
        <v>10975</v>
      </c>
      <c r="G5" s="49">
        <v>326414.59747869999</v>
      </c>
      <c r="H5" s="31">
        <v>0.99337047501027065</v>
      </c>
    </row>
    <row r="6" spans="2:8" ht="16.5" thickBot="1">
      <c r="B6" s="74"/>
      <c r="C6" s="56"/>
      <c r="D6" s="57" t="s">
        <v>460</v>
      </c>
      <c r="E6" s="56"/>
      <c r="F6" s="56"/>
      <c r="G6" s="58">
        <v>326414.59747869999</v>
      </c>
      <c r="H6" s="59">
        <v>0.99337047501027065</v>
      </c>
    </row>
    <row r="7" spans="2:8">
      <c r="B7" s="24"/>
      <c r="C7" s="41"/>
      <c r="D7" s="41"/>
      <c r="E7" s="41"/>
      <c r="F7" s="41"/>
      <c r="G7" s="41"/>
      <c r="H7" s="34"/>
    </row>
    <row r="8" spans="2:8" ht="16.5" thickBot="1">
      <c r="B8" s="64" t="s">
        <v>124</v>
      </c>
      <c r="C8" s="41"/>
      <c r="D8" s="45" t="s">
        <v>583</v>
      </c>
      <c r="E8" s="41"/>
      <c r="F8" s="41"/>
      <c r="G8" s="51">
        <v>0</v>
      </c>
      <c r="H8" s="35">
        <v>0</v>
      </c>
    </row>
    <row r="9" spans="2:8" ht="16.5" thickBot="1">
      <c r="B9" s="60"/>
      <c r="C9" s="61"/>
      <c r="D9" s="57" t="s">
        <v>460</v>
      </c>
      <c r="E9" s="62"/>
      <c r="F9" s="62"/>
      <c r="G9" s="58">
        <v>0</v>
      </c>
      <c r="H9" s="63">
        <v>0</v>
      </c>
    </row>
    <row r="10" spans="2:8" ht="15.75" thickBot="1">
      <c r="B10" s="24"/>
      <c r="C10" s="41"/>
      <c r="D10" s="41"/>
      <c r="E10" s="41"/>
      <c r="F10" s="41"/>
      <c r="G10" s="41"/>
      <c r="H10" s="34"/>
    </row>
    <row r="11" spans="2:8" ht="16.5" thickBot="1">
      <c r="B11" s="70" t="s">
        <v>252</v>
      </c>
      <c r="C11" s="61"/>
      <c r="D11" s="71" t="s">
        <v>461</v>
      </c>
      <c r="E11" s="61"/>
      <c r="F11" s="61"/>
      <c r="G11" s="72">
        <v>2178.41</v>
      </c>
      <c r="H11" s="73">
        <v>6.6295249897293049E-3</v>
      </c>
    </row>
    <row r="12" spans="2:8" ht="16.5" thickBot="1">
      <c r="B12" s="74"/>
      <c r="C12" s="56"/>
      <c r="D12" s="57" t="s">
        <v>460</v>
      </c>
      <c r="E12" s="56"/>
      <c r="F12" s="56"/>
      <c r="G12" s="58">
        <v>2178.41</v>
      </c>
      <c r="H12" s="59">
        <v>6.6295249897293049E-3</v>
      </c>
    </row>
    <row r="13" spans="2:8" ht="16.5" thickBot="1">
      <c r="B13" s="36"/>
      <c r="C13" s="42"/>
      <c r="D13" s="46" t="s">
        <v>462</v>
      </c>
      <c r="E13" s="42"/>
      <c r="F13" s="42"/>
      <c r="G13" s="52">
        <v>328593.01307029999</v>
      </c>
      <c r="H13" s="37">
        <v>1</v>
      </c>
    </row>
    <row r="14" spans="2:8">
      <c r="B14" s="24"/>
      <c r="C14" s="1"/>
      <c r="D14" s="5"/>
      <c r="E14" s="4"/>
      <c r="F14" s="4"/>
      <c r="G14" s="1"/>
      <c r="H14" s="25"/>
    </row>
    <row r="15" spans="2:8">
      <c r="B15" s="24"/>
      <c r="C15" s="1"/>
      <c r="D15" s="12" t="s">
        <v>111</v>
      </c>
      <c r="E15" s="5"/>
      <c r="F15" s="5"/>
      <c r="G15" s="1"/>
      <c r="H15" s="25"/>
    </row>
    <row r="16" spans="2:8" ht="15.75">
      <c r="B16" s="24"/>
      <c r="C16" s="1"/>
      <c r="D16" s="3" t="s">
        <v>112</v>
      </c>
      <c r="E16" s="5"/>
      <c r="F16" s="7" t="s">
        <v>113</v>
      </c>
      <c r="G16" s="1"/>
      <c r="H16" s="25"/>
    </row>
    <row r="17" spans="2:8" ht="15.75">
      <c r="B17" s="24"/>
      <c r="C17" s="1"/>
      <c r="D17" s="3" t="s">
        <v>114</v>
      </c>
      <c r="E17" s="5"/>
      <c r="F17" s="7" t="s">
        <v>113</v>
      </c>
      <c r="G17" s="1"/>
      <c r="H17" s="25"/>
    </row>
    <row r="18" spans="2:8" ht="15.75">
      <c r="B18" s="24"/>
      <c r="C18" s="1"/>
      <c r="D18" s="3" t="s">
        <v>450</v>
      </c>
      <c r="E18" s="5"/>
      <c r="F18" s="9">
        <v>2783.0166319999998</v>
      </c>
      <c r="G18" s="1"/>
      <c r="H18" s="25"/>
    </row>
    <row r="19" spans="2:8" ht="15.75">
      <c r="B19" s="24"/>
      <c r="C19" s="1"/>
      <c r="D19" s="3" t="s">
        <v>569</v>
      </c>
      <c r="E19" s="5"/>
      <c r="F19" s="9">
        <v>2823.5201699999998</v>
      </c>
      <c r="G19" s="1"/>
      <c r="H19" s="25"/>
    </row>
    <row r="20" spans="2:8" ht="15.75">
      <c r="B20" s="24"/>
      <c r="C20" s="1"/>
      <c r="D20" s="3" t="s">
        <v>115</v>
      </c>
      <c r="E20" s="5"/>
      <c r="F20" s="7" t="s">
        <v>113</v>
      </c>
      <c r="G20" s="1"/>
      <c r="H20" s="25"/>
    </row>
    <row r="21" spans="2:8" ht="15.75">
      <c r="B21" s="24"/>
      <c r="C21" s="1"/>
      <c r="D21" s="3" t="s">
        <v>116</v>
      </c>
      <c r="E21" s="5"/>
      <c r="F21" s="7" t="s">
        <v>113</v>
      </c>
      <c r="G21" s="1"/>
      <c r="H21" s="25"/>
    </row>
    <row r="22" spans="2:8" ht="15.75">
      <c r="B22" s="24"/>
      <c r="C22" s="1"/>
      <c r="D22" s="3" t="s">
        <v>117</v>
      </c>
      <c r="E22" s="5"/>
      <c r="F22" s="11">
        <v>0.18993549273624327</v>
      </c>
      <c r="G22" s="1"/>
      <c r="H22" s="25"/>
    </row>
    <row r="23" spans="2:8" ht="15.75">
      <c r="B23" s="24"/>
      <c r="C23" s="1"/>
      <c r="D23" s="3" t="s">
        <v>118</v>
      </c>
      <c r="E23" s="5"/>
      <c r="F23" s="11" t="s">
        <v>113</v>
      </c>
      <c r="G23" s="1"/>
      <c r="H23" s="25"/>
    </row>
    <row r="24" spans="2:8" ht="15.75">
      <c r="B24" s="24"/>
      <c r="C24" s="1"/>
      <c r="D24" s="3" t="s">
        <v>119</v>
      </c>
      <c r="E24" s="5"/>
      <c r="F24" s="7" t="s">
        <v>113</v>
      </c>
      <c r="G24" s="1"/>
      <c r="H24" s="25"/>
    </row>
    <row r="25" spans="2:8" ht="16.5" thickBot="1">
      <c r="B25" s="29"/>
      <c r="C25" s="26"/>
      <c r="D25" s="20" t="s">
        <v>570</v>
      </c>
      <c r="E25" s="26"/>
      <c r="F25" s="26"/>
      <c r="G25" s="26"/>
      <c r="H25" s="28"/>
    </row>
  </sheetData>
  <mergeCells count="2">
    <mergeCell ref="B1:H1"/>
    <mergeCell ref="B2:H2"/>
  </mergeCells>
  <phoneticPr fontId="1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4"/>
  <sheetViews>
    <sheetView zoomScale="85" zoomScaleNormal="85" workbookViewId="0">
      <selection activeCell="B1" sqref="B1:H1"/>
    </sheetView>
  </sheetViews>
  <sheetFormatPr defaultRowHeight="15"/>
  <cols>
    <col min="1" max="1" width="6" customWidth="1"/>
    <col min="2" max="2" width="7.140625" bestFit="1" customWidth="1"/>
    <col min="3" max="3" width="9.7109375" customWidth="1"/>
    <col min="4" max="4" width="68.140625" customWidth="1"/>
    <col min="5" max="5" width="14.5703125" bestFit="1" customWidth="1"/>
    <col min="6" max="6" width="11.85546875" bestFit="1" customWidth="1"/>
    <col min="7" max="7" width="15.85546875" bestFit="1" customWidth="1"/>
    <col min="8" max="8" width="10.140625" customWidth="1"/>
    <col min="9" max="9" width="9.28515625" bestFit="1" customWidth="1"/>
  </cols>
  <sheetData>
    <row r="1" spans="2:9" ht="18.75" customHeight="1">
      <c r="B1" s="313" t="s">
        <v>541</v>
      </c>
      <c r="C1" s="313"/>
      <c r="D1" s="313"/>
      <c r="E1" s="313"/>
      <c r="F1" s="313"/>
      <c r="G1" s="313"/>
      <c r="H1" s="313"/>
    </row>
    <row r="2" spans="2:9" ht="19.5" thickBot="1">
      <c r="B2" s="313" t="s">
        <v>186</v>
      </c>
      <c r="C2" s="313"/>
      <c r="D2" s="313"/>
      <c r="E2" s="313"/>
      <c r="F2" s="313"/>
      <c r="G2" s="313"/>
      <c r="H2" s="313"/>
    </row>
    <row r="3" spans="2:9" ht="30.75" thickBot="1">
      <c r="B3" s="53" t="s">
        <v>55</v>
      </c>
      <c r="C3" s="53" t="s">
        <v>56</v>
      </c>
      <c r="D3" s="21" t="s">
        <v>57</v>
      </c>
      <c r="E3" s="21" t="s">
        <v>257</v>
      </c>
      <c r="F3" s="21" t="s">
        <v>58</v>
      </c>
      <c r="G3" s="54" t="s">
        <v>120</v>
      </c>
      <c r="H3" s="55" t="s">
        <v>59</v>
      </c>
    </row>
    <row r="4" spans="2:9" ht="15.75" thickBot="1">
      <c r="B4" s="41"/>
      <c r="C4" s="41"/>
      <c r="D4" s="41"/>
      <c r="E4" s="41"/>
      <c r="F4" s="41"/>
      <c r="G4" s="48"/>
      <c r="H4" s="30"/>
    </row>
    <row r="5" spans="2:9" ht="16.5" thickBot="1">
      <c r="B5" s="83" t="s">
        <v>123</v>
      </c>
      <c r="C5" s="61"/>
      <c r="D5" s="71" t="s">
        <v>464</v>
      </c>
      <c r="E5" s="61"/>
      <c r="F5" s="61"/>
      <c r="G5" s="76">
        <v>0</v>
      </c>
      <c r="H5" s="75">
        <v>0</v>
      </c>
    </row>
    <row r="6" spans="2:9" ht="16.5" thickBot="1">
      <c r="B6" s="61"/>
      <c r="C6" s="61"/>
      <c r="D6" s="57" t="s">
        <v>460</v>
      </c>
      <c r="E6" s="61"/>
      <c r="F6" s="61"/>
      <c r="G6" s="76">
        <v>0</v>
      </c>
      <c r="H6" s="75">
        <v>0</v>
      </c>
    </row>
    <row r="7" spans="2:9" ht="15.75">
      <c r="B7" s="41"/>
      <c r="C7" s="41"/>
      <c r="D7" s="45"/>
      <c r="E7" s="41"/>
      <c r="F7" s="41"/>
      <c r="G7" s="48"/>
      <c r="H7" s="30"/>
    </row>
    <row r="8" spans="2:9" ht="16.5" thickBot="1">
      <c r="B8" s="84" t="s">
        <v>124</v>
      </c>
      <c r="C8" s="41"/>
      <c r="D8" s="45" t="s">
        <v>583</v>
      </c>
      <c r="E8" s="41"/>
      <c r="F8" s="41"/>
      <c r="G8" s="51">
        <v>0</v>
      </c>
      <c r="H8" s="35">
        <v>0</v>
      </c>
    </row>
    <row r="9" spans="2:9" ht="16.5" thickBot="1">
      <c r="B9" s="60"/>
      <c r="C9" s="61"/>
      <c r="D9" s="57" t="s">
        <v>109</v>
      </c>
      <c r="E9" s="62"/>
      <c r="F9" s="62"/>
      <c r="G9" s="58">
        <v>0</v>
      </c>
      <c r="H9" s="63">
        <v>0</v>
      </c>
    </row>
    <row r="10" spans="2:9" ht="15.75">
      <c r="B10" s="85" t="s">
        <v>252</v>
      </c>
      <c r="C10" s="66"/>
      <c r="D10" s="77" t="s">
        <v>463</v>
      </c>
      <c r="E10" s="66"/>
      <c r="F10" s="66"/>
      <c r="G10" s="78"/>
      <c r="H10" s="30"/>
    </row>
    <row r="11" spans="2:9" ht="15.75">
      <c r="B11" s="39">
        <v>1</v>
      </c>
      <c r="C11" s="39"/>
      <c r="D11" s="43" t="s">
        <v>43</v>
      </c>
      <c r="E11" s="40"/>
      <c r="F11" s="47"/>
      <c r="G11" s="114">
        <v>1050</v>
      </c>
      <c r="H11" s="101">
        <v>1.9024774841586184E-2</v>
      </c>
    </row>
    <row r="12" spans="2:9" ht="16.5" thickBot="1">
      <c r="B12" s="39">
        <v>2</v>
      </c>
      <c r="C12" s="39"/>
      <c r="D12" s="43" t="s">
        <v>44</v>
      </c>
      <c r="E12" s="40"/>
      <c r="F12" s="47"/>
      <c r="G12" s="114">
        <v>200</v>
      </c>
      <c r="H12" s="101">
        <v>3.6237666364926065E-3</v>
      </c>
    </row>
    <row r="13" spans="2:9" ht="16.5" thickBot="1">
      <c r="B13" s="56"/>
      <c r="C13" s="56"/>
      <c r="D13" s="57" t="s">
        <v>460</v>
      </c>
      <c r="E13" s="56"/>
      <c r="F13" s="56"/>
      <c r="G13" s="110">
        <v>1250</v>
      </c>
      <c r="H13" s="59">
        <v>2.264854147807879E-2</v>
      </c>
    </row>
    <row r="14" spans="2:9" ht="15.75" thickBot="1">
      <c r="B14" s="41"/>
      <c r="C14" s="41"/>
      <c r="D14" s="41"/>
      <c r="E14" s="41"/>
      <c r="F14" s="41"/>
      <c r="G14" s="115"/>
      <c r="H14" s="103"/>
    </row>
    <row r="15" spans="2:9" ht="16.5" thickBot="1">
      <c r="B15" s="83" t="s">
        <v>253</v>
      </c>
      <c r="C15" s="61"/>
      <c r="D15" s="79" t="s">
        <v>185</v>
      </c>
      <c r="E15" s="61"/>
      <c r="F15" s="61"/>
      <c r="G15" s="161">
        <v>53585.688386400012</v>
      </c>
      <c r="H15" s="104">
        <v>0.97091014884062854</v>
      </c>
      <c r="I15" s="105"/>
    </row>
    <row r="16" spans="2:9" ht="16.5" thickBot="1">
      <c r="B16" s="56"/>
      <c r="C16" s="56"/>
      <c r="D16" s="57" t="s">
        <v>460</v>
      </c>
      <c r="E16" s="56"/>
      <c r="F16" s="56"/>
      <c r="G16" s="110">
        <v>53585.688386400012</v>
      </c>
      <c r="H16" s="59">
        <v>0.97091014884062854</v>
      </c>
    </row>
    <row r="17" spans="2:8" ht="15.75" thickBot="1">
      <c r="B17" s="41"/>
      <c r="C17" s="41"/>
      <c r="D17" s="41"/>
      <c r="E17" s="41"/>
      <c r="F17" s="41"/>
      <c r="G17" s="115"/>
      <c r="H17" s="87"/>
    </row>
    <row r="18" spans="2:8" ht="16.5" thickBot="1">
      <c r="B18" s="83" t="s">
        <v>254</v>
      </c>
      <c r="C18" s="61"/>
      <c r="D18" s="71" t="s">
        <v>461</v>
      </c>
      <c r="E18" s="61"/>
      <c r="F18" s="61"/>
      <c r="G18" s="116">
        <v>355.50355899998976</v>
      </c>
      <c r="H18" s="104">
        <v>6.4413096812927194E-3</v>
      </c>
    </row>
    <row r="19" spans="2:8" ht="16.5" thickBot="1">
      <c r="B19" s="56"/>
      <c r="C19" s="56"/>
      <c r="D19" s="57" t="s">
        <v>460</v>
      </c>
      <c r="E19" s="56"/>
      <c r="F19" s="56"/>
      <c r="G19" s="110">
        <v>355.50355899998976</v>
      </c>
      <c r="H19" s="59">
        <v>6.4413096812927194E-3</v>
      </c>
    </row>
    <row r="20" spans="2:8" ht="16.5" thickBot="1">
      <c r="B20" s="42"/>
      <c r="C20" s="42"/>
      <c r="D20" s="46" t="s">
        <v>462</v>
      </c>
      <c r="E20" s="42"/>
      <c r="F20" s="42"/>
      <c r="G20" s="111">
        <v>55191.191945400002</v>
      </c>
      <c r="H20" s="37">
        <v>1</v>
      </c>
    </row>
    <row r="21" spans="2:8">
      <c r="B21" s="24"/>
      <c r="C21" s="1"/>
      <c r="D21" s="5"/>
      <c r="E21" s="4"/>
      <c r="F21" s="4"/>
      <c r="G21" s="1"/>
      <c r="H21" s="25"/>
    </row>
    <row r="22" spans="2:8">
      <c r="B22" s="24"/>
      <c r="C22" s="1"/>
      <c r="D22" s="12" t="s">
        <v>111</v>
      </c>
      <c r="E22" s="5"/>
      <c r="F22" s="5"/>
      <c r="G22" s="1"/>
      <c r="H22" s="25"/>
    </row>
    <row r="23" spans="2:8" ht="15.75">
      <c r="B23" s="24"/>
      <c r="C23" s="1"/>
      <c r="D23" s="13" t="s">
        <v>112</v>
      </c>
      <c r="E23" s="5"/>
      <c r="F23" s="7" t="s">
        <v>113</v>
      </c>
      <c r="G23" s="1"/>
      <c r="H23" s="25"/>
    </row>
    <row r="24" spans="2:8" ht="15.75">
      <c r="B24" s="24"/>
      <c r="C24" s="1"/>
      <c r="D24" s="13" t="s">
        <v>114</v>
      </c>
      <c r="E24" s="5"/>
      <c r="F24" s="7" t="s">
        <v>113</v>
      </c>
      <c r="G24" s="1"/>
      <c r="H24" s="25"/>
    </row>
    <row r="25" spans="2:8" ht="15.75">
      <c r="B25" s="24"/>
      <c r="C25" s="1"/>
      <c r="D25" s="13" t="s">
        <v>450</v>
      </c>
      <c r="E25" s="5"/>
      <c r="F25" s="9">
        <v>1000.000003</v>
      </c>
      <c r="G25" s="1"/>
      <c r="H25" s="25"/>
    </row>
    <row r="26" spans="2:8" ht="15.75">
      <c r="B26" s="24"/>
      <c r="C26" s="1"/>
      <c r="D26" s="3" t="s">
        <v>569</v>
      </c>
      <c r="E26" s="5"/>
      <c r="F26" s="9">
        <v>1000</v>
      </c>
      <c r="G26" s="1"/>
      <c r="H26" s="25"/>
    </row>
    <row r="27" spans="2:8" ht="15.75">
      <c r="B27" s="24"/>
      <c r="C27" s="1"/>
      <c r="D27" s="13" t="s">
        <v>115</v>
      </c>
      <c r="E27" s="5"/>
      <c r="F27" s="7" t="s">
        <v>113</v>
      </c>
      <c r="G27" s="1"/>
      <c r="H27" s="25"/>
    </row>
    <row r="28" spans="2:8" ht="15.75">
      <c r="B28" s="24"/>
      <c r="C28" s="1"/>
      <c r="D28" s="13" t="s">
        <v>116</v>
      </c>
      <c r="E28" s="5"/>
      <c r="F28" s="7" t="s">
        <v>113</v>
      </c>
      <c r="G28" s="1"/>
      <c r="H28" s="25"/>
    </row>
    <row r="29" spans="2:8" ht="15.75">
      <c r="B29" s="24"/>
      <c r="C29" s="1"/>
      <c r="D29" s="14" t="s">
        <v>183</v>
      </c>
      <c r="E29" s="5"/>
      <c r="F29" s="7">
        <v>2.6638012774364603</v>
      </c>
      <c r="G29" s="1"/>
      <c r="H29" s="25"/>
    </row>
    <row r="30" spans="2:8" ht="15.75">
      <c r="B30" s="24"/>
      <c r="C30" s="1"/>
      <c r="D30" s="3" t="s">
        <v>184</v>
      </c>
      <c r="E30" s="5"/>
      <c r="F30" s="15"/>
      <c r="G30" s="1"/>
      <c r="H30" s="25"/>
    </row>
    <row r="31" spans="2:8" ht="15.75">
      <c r="B31" s="24"/>
      <c r="C31" s="1"/>
      <c r="D31" s="16" t="s">
        <v>258</v>
      </c>
      <c r="E31" s="5"/>
      <c r="F31" s="15">
        <v>4.8165723000000007</v>
      </c>
      <c r="G31" s="1"/>
      <c r="H31" s="25"/>
    </row>
    <row r="32" spans="2:8" ht="15.75">
      <c r="B32" s="24"/>
      <c r="C32" s="1"/>
      <c r="D32" s="16" t="s">
        <v>259</v>
      </c>
      <c r="E32" s="5"/>
      <c r="F32" s="15">
        <v>4.6199200999999999</v>
      </c>
      <c r="G32" s="1"/>
      <c r="H32" s="25"/>
    </row>
    <row r="33" spans="2:8" ht="15.75">
      <c r="B33" s="24"/>
      <c r="C33" s="1"/>
      <c r="D33" s="13" t="s">
        <v>119</v>
      </c>
      <c r="E33" s="5"/>
      <c r="F33" s="7" t="s">
        <v>113</v>
      </c>
      <c r="G33" s="1"/>
      <c r="H33" s="25"/>
    </row>
    <row r="34" spans="2:8" ht="16.5" thickBot="1">
      <c r="B34" s="29"/>
      <c r="C34" s="26"/>
      <c r="D34" s="20" t="s">
        <v>570</v>
      </c>
      <c r="E34" s="26"/>
      <c r="F34" s="26"/>
      <c r="G34" s="26"/>
      <c r="H34" s="28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37"/>
  <sheetViews>
    <sheetView zoomScale="85" zoomScaleNormal="85" workbookViewId="0">
      <selection activeCell="B1" sqref="B1:H1"/>
    </sheetView>
  </sheetViews>
  <sheetFormatPr defaultRowHeight="15"/>
  <cols>
    <col min="1" max="1" width="7" customWidth="1"/>
    <col min="2" max="2" width="7.140625" bestFit="1" customWidth="1"/>
    <col min="3" max="3" width="13.140625" bestFit="1" customWidth="1"/>
    <col min="4" max="4" width="71" customWidth="1"/>
    <col min="5" max="5" width="14.7109375" customWidth="1"/>
    <col min="6" max="6" width="11.85546875" bestFit="1" customWidth="1"/>
    <col min="7" max="7" width="13.7109375" customWidth="1"/>
    <col min="8" max="8" width="9.42578125" customWidth="1"/>
    <col min="9" max="9" width="9.140625" style="107"/>
  </cols>
  <sheetData>
    <row r="1" spans="2:8" ht="18.75" customHeight="1">
      <c r="B1" s="313" t="s">
        <v>541</v>
      </c>
      <c r="C1" s="313"/>
      <c r="D1" s="313"/>
      <c r="E1" s="313"/>
      <c r="F1" s="313"/>
      <c r="G1" s="313"/>
      <c r="H1" s="313"/>
    </row>
    <row r="2" spans="2:8" ht="19.5" thickBot="1">
      <c r="B2" s="313" t="s">
        <v>187</v>
      </c>
      <c r="C2" s="313"/>
      <c r="D2" s="313"/>
      <c r="E2" s="313"/>
      <c r="F2" s="313"/>
      <c r="G2" s="313"/>
      <c r="H2" s="313"/>
    </row>
    <row r="3" spans="2:8" ht="30.75" thickBot="1">
      <c r="B3" s="53" t="s">
        <v>55</v>
      </c>
      <c r="C3" s="53" t="s">
        <v>56</v>
      </c>
      <c r="D3" s="21" t="s">
        <v>57</v>
      </c>
      <c r="E3" s="21" t="s">
        <v>251</v>
      </c>
      <c r="F3" s="21" t="s">
        <v>58</v>
      </c>
      <c r="G3" s="54" t="s">
        <v>120</v>
      </c>
      <c r="H3" s="55" t="s">
        <v>59</v>
      </c>
    </row>
    <row r="4" spans="2:8" ht="15.75">
      <c r="B4" s="117" t="s">
        <v>123</v>
      </c>
      <c r="C4" s="41"/>
      <c r="D4" s="44" t="s">
        <v>121</v>
      </c>
      <c r="E4" s="41"/>
      <c r="F4" s="41"/>
      <c r="G4" s="48"/>
      <c r="H4" s="30"/>
    </row>
    <row r="5" spans="2:8" ht="15.75">
      <c r="B5" s="41"/>
      <c r="C5" s="41"/>
      <c r="D5" s="44" t="s">
        <v>122</v>
      </c>
      <c r="E5" s="41"/>
      <c r="F5" s="41"/>
      <c r="G5" s="48"/>
      <c r="H5" s="30"/>
    </row>
    <row r="6" spans="2:8" ht="15.75">
      <c r="B6" s="39">
        <v>1</v>
      </c>
      <c r="C6" s="43" t="s">
        <v>63</v>
      </c>
      <c r="D6" s="43" t="s">
        <v>266</v>
      </c>
      <c r="E6" s="43" t="s">
        <v>309</v>
      </c>
      <c r="F6" s="47">
        <v>95879</v>
      </c>
      <c r="G6" s="109">
        <v>1002.127308</v>
      </c>
      <c r="H6" s="31">
        <v>0.28687658960437362</v>
      </c>
    </row>
    <row r="7" spans="2:8" ht="15.75">
      <c r="B7" s="39">
        <v>2</v>
      </c>
      <c r="C7" s="43" t="s">
        <v>65</v>
      </c>
      <c r="D7" s="43" t="s">
        <v>267</v>
      </c>
      <c r="E7" s="43" t="s">
        <v>309</v>
      </c>
      <c r="F7" s="47">
        <v>152296</v>
      </c>
      <c r="G7" s="109">
        <v>952.38303599999995</v>
      </c>
      <c r="H7" s="31">
        <v>0.27263641573645192</v>
      </c>
    </row>
    <row r="8" spans="2:8" ht="15.75">
      <c r="B8" s="39">
        <v>3</v>
      </c>
      <c r="C8" s="43" t="s">
        <v>68</v>
      </c>
      <c r="D8" s="43" t="s">
        <v>272</v>
      </c>
      <c r="E8" s="43" t="s">
        <v>309</v>
      </c>
      <c r="F8" s="47">
        <v>21431</v>
      </c>
      <c r="G8" s="109">
        <v>444.21105249999999</v>
      </c>
      <c r="H8" s="31">
        <v>0.12716323643559405</v>
      </c>
    </row>
    <row r="9" spans="2:8" ht="15.75">
      <c r="B9" s="39">
        <v>4</v>
      </c>
      <c r="C9" s="43" t="s">
        <v>74</v>
      </c>
      <c r="D9" s="43" t="s">
        <v>276</v>
      </c>
      <c r="E9" s="43" t="s">
        <v>309</v>
      </c>
      <c r="F9" s="47">
        <v>26204</v>
      </c>
      <c r="G9" s="109">
        <v>340.83542799999998</v>
      </c>
      <c r="H9" s="31">
        <v>9.7570143454255645E-2</v>
      </c>
    </row>
    <row r="10" spans="2:8" ht="15.75">
      <c r="B10" s="39">
        <v>5</v>
      </c>
      <c r="C10" s="43" t="s">
        <v>78</v>
      </c>
      <c r="D10" s="43" t="s">
        <v>280</v>
      </c>
      <c r="E10" s="43" t="s">
        <v>309</v>
      </c>
      <c r="F10" s="47">
        <v>31303</v>
      </c>
      <c r="G10" s="109">
        <v>204.40859</v>
      </c>
      <c r="H10" s="31">
        <v>5.8515558569170012E-2</v>
      </c>
    </row>
    <row r="11" spans="2:8" ht="15.75">
      <c r="B11" s="39">
        <v>6</v>
      </c>
      <c r="C11" s="43" t="s">
        <v>125</v>
      </c>
      <c r="D11" s="43" t="s">
        <v>324</v>
      </c>
      <c r="E11" s="43" t="s">
        <v>309</v>
      </c>
      <c r="F11" s="47">
        <v>34707</v>
      </c>
      <c r="G11" s="109">
        <v>140.45922899999999</v>
      </c>
      <c r="H11" s="31">
        <v>4.020892782015649E-2</v>
      </c>
    </row>
    <row r="12" spans="2:8" ht="15.75">
      <c r="B12" s="39">
        <v>7</v>
      </c>
      <c r="C12" s="43" t="s">
        <v>129</v>
      </c>
      <c r="D12" s="43" t="s">
        <v>325</v>
      </c>
      <c r="E12" s="43" t="s">
        <v>309</v>
      </c>
      <c r="F12" s="47">
        <v>22113</v>
      </c>
      <c r="G12" s="109">
        <v>94.842656999999988</v>
      </c>
      <c r="H12" s="31">
        <v>2.7150380766968751E-2</v>
      </c>
    </row>
    <row r="13" spans="2:8" ht="15.75">
      <c r="B13" s="39">
        <v>8</v>
      </c>
      <c r="C13" s="43" t="s">
        <v>100</v>
      </c>
      <c r="D13" s="43" t="s">
        <v>300</v>
      </c>
      <c r="E13" s="43" t="s">
        <v>309</v>
      </c>
      <c r="F13" s="47">
        <v>13989</v>
      </c>
      <c r="G13" s="109">
        <v>94.481706000000003</v>
      </c>
      <c r="H13" s="31">
        <v>2.7047052186789711E-2</v>
      </c>
    </row>
    <row r="14" spans="2:8" ht="15.75">
      <c r="B14" s="39">
        <v>9</v>
      </c>
      <c r="C14" s="43" t="s">
        <v>101</v>
      </c>
      <c r="D14" s="43" t="s">
        <v>302</v>
      </c>
      <c r="E14" s="43" t="s">
        <v>309</v>
      </c>
      <c r="F14" s="47">
        <v>11062</v>
      </c>
      <c r="G14" s="109">
        <v>79.414097999999996</v>
      </c>
      <c r="H14" s="31">
        <v>2.2733684052792531E-2</v>
      </c>
    </row>
    <row r="15" spans="2:8" ht="15.75">
      <c r="B15" s="39">
        <v>10</v>
      </c>
      <c r="C15" s="43" t="s">
        <v>148</v>
      </c>
      <c r="D15" s="43" t="s">
        <v>343</v>
      </c>
      <c r="E15" s="43" t="s">
        <v>309</v>
      </c>
      <c r="F15" s="47">
        <v>16111</v>
      </c>
      <c r="G15" s="109">
        <v>48.792163499999994</v>
      </c>
      <c r="H15" s="31">
        <v>1.3967616042949901E-2</v>
      </c>
    </row>
    <row r="16" spans="2:8" ht="15.75">
      <c r="B16" s="39">
        <v>11</v>
      </c>
      <c r="C16" s="43" t="s">
        <v>146</v>
      </c>
      <c r="D16" s="43" t="s">
        <v>341</v>
      </c>
      <c r="E16" s="43" t="s">
        <v>309</v>
      </c>
      <c r="F16" s="47">
        <v>11888</v>
      </c>
      <c r="G16" s="109">
        <v>45.655864000000001</v>
      </c>
      <c r="H16" s="31">
        <v>1.3069795080128779E-2</v>
      </c>
    </row>
    <row r="17" spans="2:11" ht="16.5" thickBot="1">
      <c r="B17" s="39">
        <v>12</v>
      </c>
      <c r="C17" s="43" t="s">
        <v>161</v>
      </c>
      <c r="D17" s="43" t="s">
        <v>348</v>
      </c>
      <c r="E17" s="43" t="s">
        <v>309</v>
      </c>
      <c r="F17" s="47">
        <v>18715</v>
      </c>
      <c r="G17" s="109">
        <v>40.798699999999997</v>
      </c>
      <c r="H17" s="31">
        <v>1.1679346349368175E-2</v>
      </c>
    </row>
    <row r="18" spans="2:11" ht="16.5" thickBot="1">
      <c r="B18" s="56"/>
      <c r="C18" s="56"/>
      <c r="D18" s="57" t="s">
        <v>460</v>
      </c>
      <c r="E18" s="56"/>
      <c r="F18" s="56"/>
      <c r="G18" s="110">
        <v>3488.4098319999994</v>
      </c>
      <c r="H18" s="59">
        <v>0.99861874609899948</v>
      </c>
      <c r="K18" s="105"/>
    </row>
    <row r="19" spans="2:11" ht="15.75">
      <c r="B19" s="40"/>
      <c r="C19" s="40"/>
      <c r="D19" s="45"/>
      <c r="E19" s="40"/>
      <c r="F19" s="40"/>
      <c r="G19" s="113"/>
      <c r="H19" s="33"/>
    </row>
    <row r="20" spans="2:11" ht="16.5" thickBot="1">
      <c r="B20" s="64" t="s">
        <v>124</v>
      </c>
      <c r="C20" s="41"/>
      <c r="D20" s="45" t="s">
        <v>583</v>
      </c>
      <c r="E20" s="41"/>
      <c r="F20" s="41"/>
      <c r="G20" s="51">
        <v>0</v>
      </c>
      <c r="H20" s="35">
        <v>0</v>
      </c>
    </row>
    <row r="21" spans="2:11" ht="16.5" thickBot="1">
      <c r="B21" s="60"/>
      <c r="C21" s="61"/>
      <c r="D21" s="57" t="s">
        <v>460</v>
      </c>
      <c r="E21" s="62"/>
      <c r="F21" s="62"/>
      <c r="G21" s="58">
        <v>0</v>
      </c>
      <c r="H21" s="63">
        <v>0</v>
      </c>
    </row>
    <row r="22" spans="2:11" ht="15.75" thickBot="1">
      <c r="B22" s="86"/>
      <c r="C22" s="86"/>
      <c r="D22" s="86"/>
      <c r="E22" s="86"/>
      <c r="F22" s="86"/>
      <c r="G22" s="115"/>
      <c r="H22" s="87"/>
    </row>
    <row r="23" spans="2:11" ht="16.5" thickBot="1">
      <c r="B23" s="70" t="s">
        <v>252</v>
      </c>
      <c r="C23" s="61"/>
      <c r="D23" s="71" t="s">
        <v>461</v>
      </c>
      <c r="E23" s="88"/>
      <c r="F23" s="88"/>
      <c r="G23" s="116">
        <v>4.82</v>
      </c>
      <c r="H23" s="82">
        <v>1.3812539010005724E-3</v>
      </c>
    </row>
    <row r="24" spans="2:11" ht="16.5" thickBot="1">
      <c r="B24" s="40"/>
      <c r="C24" s="40"/>
      <c r="D24" s="45" t="s">
        <v>460</v>
      </c>
      <c r="E24" s="40"/>
      <c r="F24" s="40"/>
      <c r="G24" s="113">
        <v>4.82</v>
      </c>
      <c r="H24" s="33">
        <v>1.3812539010005724E-3</v>
      </c>
    </row>
    <row r="25" spans="2:11" ht="16.5" thickBot="1">
      <c r="B25" s="56"/>
      <c r="C25" s="56"/>
      <c r="D25" s="57" t="s">
        <v>462</v>
      </c>
      <c r="E25" s="56"/>
      <c r="F25" s="56"/>
      <c r="G25" s="110">
        <v>3493.2348763</v>
      </c>
      <c r="H25" s="69">
        <v>1</v>
      </c>
    </row>
    <row r="26" spans="2:11">
      <c r="B26" s="24"/>
      <c r="C26" s="1"/>
      <c r="D26" s="5" t="s">
        <v>110</v>
      </c>
      <c r="E26" s="4"/>
      <c r="F26" s="4"/>
      <c r="G26" s="1"/>
      <c r="H26" s="25"/>
    </row>
    <row r="27" spans="2:11">
      <c r="B27" s="24"/>
      <c r="C27" s="1"/>
      <c r="D27" s="12" t="s">
        <v>111</v>
      </c>
      <c r="E27" s="5"/>
      <c r="F27" s="5"/>
      <c r="G27" s="1"/>
      <c r="H27" s="25"/>
    </row>
    <row r="28" spans="2:11" ht="15.75">
      <c r="B28" s="24"/>
      <c r="C28" s="1"/>
      <c r="D28" s="3" t="s">
        <v>112</v>
      </c>
      <c r="E28" s="5"/>
      <c r="F28" s="7" t="s">
        <v>113</v>
      </c>
      <c r="G28" s="1"/>
      <c r="H28" s="25"/>
    </row>
    <row r="29" spans="2:11" ht="15.75">
      <c r="B29" s="24"/>
      <c r="C29" s="1"/>
      <c r="D29" s="3" t="s">
        <v>114</v>
      </c>
      <c r="E29" s="5"/>
      <c r="F29" s="7" t="s">
        <v>113</v>
      </c>
      <c r="G29" s="1"/>
      <c r="H29" s="25"/>
    </row>
    <row r="30" spans="2:11" ht="15.75">
      <c r="B30" s="24"/>
      <c r="C30" s="1"/>
      <c r="D30" s="3" t="s">
        <v>450</v>
      </c>
      <c r="E30" s="5"/>
      <c r="F30" s="9">
        <v>1166.367859</v>
      </c>
      <c r="G30" s="1"/>
      <c r="H30" s="25"/>
    </row>
    <row r="31" spans="2:11" ht="15.75">
      <c r="B31" s="24"/>
      <c r="C31" s="1"/>
      <c r="D31" s="3" t="s">
        <v>569</v>
      </c>
      <c r="E31" s="5"/>
      <c r="F31" s="9">
        <v>1136.157555</v>
      </c>
      <c r="G31" s="1"/>
      <c r="H31" s="25"/>
    </row>
    <row r="32" spans="2:11" ht="15.75">
      <c r="B32" s="24"/>
      <c r="C32" s="1"/>
      <c r="D32" s="3" t="s">
        <v>115</v>
      </c>
      <c r="E32" s="5"/>
      <c r="F32" s="7" t="s">
        <v>113</v>
      </c>
      <c r="G32" s="1"/>
      <c r="H32" s="25"/>
    </row>
    <row r="33" spans="2:8" ht="15.75">
      <c r="B33" s="24"/>
      <c r="C33" s="1"/>
      <c r="D33" s="3" t="s">
        <v>116</v>
      </c>
      <c r="E33" s="5"/>
      <c r="F33" s="7" t="s">
        <v>113</v>
      </c>
      <c r="G33" s="1"/>
      <c r="H33" s="25"/>
    </row>
    <row r="34" spans="2:8" ht="15.75">
      <c r="B34" s="24"/>
      <c r="C34" s="1"/>
      <c r="D34" s="3" t="s">
        <v>117</v>
      </c>
      <c r="E34" s="5"/>
      <c r="F34" s="11">
        <v>2.4400592049670249</v>
      </c>
      <c r="G34" s="1"/>
      <c r="H34" s="25"/>
    </row>
    <row r="35" spans="2:8" ht="15.75">
      <c r="B35" s="24"/>
      <c r="C35" s="1"/>
      <c r="D35" s="3" t="s">
        <v>118</v>
      </c>
      <c r="E35" s="5"/>
      <c r="F35" s="11">
        <v>18</v>
      </c>
      <c r="G35" s="1"/>
      <c r="H35" s="25"/>
    </row>
    <row r="36" spans="2:8" ht="15.75">
      <c r="B36" s="24"/>
      <c r="C36" s="1"/>
      <c r="D36" s="3" t="s">
        <v>119</v>
      </c>
      <c r="E36" s="5"/>
      <c r="F36" s="7" t="s">
        <v>113</v>
      </c>
      <c r="G36" s="1"/>
      <c r="H36" s="25"/>
    </row>
    <row r="37" spans="2:8" ht="16.5" thickBot="1">
      <c r="B37" s="29"/>
      <c r="C37" s="26"/>
      <c r="D37" s="20" t="s">
        <v>570</v>
      </c>
      <c r="E37" s="26"/>
      <c r="F37" s="26"/>
      <c r="G37" s="26"/>
      <c r="H37" s="28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48"/>
  <sheetViews>
    <sheetView zoomScale="85" zoomScaleNormal="85" workbookViewId="0">
      <selection activeCell="B1" sqref="B1:H1"/>
    </sheetView>
  </sheetViews>
  <sheetFormatPr defaultRowHeight="15"/>
  <cols>
    <col min="1" max="1" width="8.5703125" customWidth="1"/>
    <col min="2" max="2" width="7.140625" bestFit="1" customWidth="1"/>
    <col min="3" max="3" width="13.140625" bestFit="1" customWidth="1"/>
    <col min="4" max="4" width="62.7109375" customWidth="1"/>
    <col min="5" max="5" width="25.85546875" bestFit="1" customWidth="1"/>
    <col min="6" max="6" width="10.28515625" bestFit="1" customWidth="1"/>
    <col min="7" max="7" width="11.42578125" customWidth="1"/>
    <col min="8" max="8" width="8.85546875" bestFit="1" customWidth="1"/>
    <col min="9" max="9" width="9.28515625" style="107" bestFit="1" customWidth="1"/>
  </cols>
  <sheetData>
    <row r="1" spans="2:8" ht="18.75" customHeight="1">
      <c r="B1" s="313" t="s">
        <v>541</v>
      </c>
      <c r="C1" s="313"/>
      <c r="D1" s="313"/>
      <c r="E1" s="313"/>
      <c r="F1" s="313"/>
      <c r="G1" s="313"/>
      <c r="H1" s="313"/>
    </row>
    <row r="2" spans="2:8" ht="19.5" thickBot="1">
      <c r="B2" s="313" t="s">
        <v>45</v>
      </c>
      <c r="C2" s="313"/>
      <c r="D2" s="313"/>
      <c r="E2" s="313"/>
      <c r="F2" s="313"/>
      <c r="G2" s="313"/>
      <c r="H2" s="313"/>
    </row>
    <row r="3" spans="2:8" ht="45.75" thickBot="1">
      <c r="B3" s="53" t="s">
        <v>55</v>
      </c>
      <c r="C3" s="53" t="s">
        <v>56</v>
      </c>
      <c r="D3" s="21" t="s">
        <v>57</v>
      </c>
      <c r="E3" s="21" t="s">
        <v>251</v>
      </c>
      <c r="F3" s="21" t="s">
        <v>58</v>
      </c>
      <c r="G3" s="54" t="s">
        <v>120</v>
      </c>
      <c r="H3" s="55" t="s">
        <v>59</v>
      </c>
    </row>
    <row r="4" spans="2:8" ht="15.75">
      <c r="B4" s="64" t="s">
        <v>123</v>
      </c>
      <c r="C4" s="41"/>
      <c r="D4" s="44" t="s">
        <v>121</v>
      </c>
      <c r="E4" s="41"/>
      <c r="F4" s="41"/>
      <c r="G4" s="48"/>
      <c r="H4" s="30"/>
    </row>
    <row r="5" spans="2:8" ht="15.75">
      <c r="B5" s="41"/>
      <c r="C5" s="41"/>
      <c r="D5" s="44" t="s">
        <v>122</v>
      </c>
      <c r="E5" s="41"/>
      <c r="F5" s="41"/>
      <c r="G5" s="48"/>
      <c r="H5" s="30"/>
    </row>
    <row r="6" spans="2:8" ht="15.75">
      <c r="B6" s="39">
        <v>1</v>
      </c>
      <c r="C6" s="43" t="s">
        <v>62</v>
      </c>
      <c r="D6" s="43" t="s">
        <v>268</v>
      </c>
      <c r="E6" s="43" t="s">
        <v>311</v>
      </c>
      <c r="F6" s="47">
        <v>423</v>
      </c>
      <c r="G6" s="109">
        <v>12.2219505</v>
      </c>
      <c r="H6" s="31">
        <v>0.18291651625855446</v>
      </c>
    </row>
    <row r="7" spans="2:8" ht="15.75">
      <c r="B7" s="39">
        <v>2</v>
      </c>
      <c r="C7" s="43" t="s">
        <v>61</v>
      </c>
      <c r="D7" s="43" t="s">
        <v>265</v>
      </c>
      <c r="E7" s="43" t="s">
        <v>308</v>
      </c>
      <c r="F7" s="47">
        <v>1440</v>
      </c>
      <c r="G7" s="109">
        <v>11.129759999999999</v>
      </c>
      <c r="H7" s="31">
        <v>0.16657054256551021</v>
      </c>
    </row>
    <row r="8" spans="2:8" ht="15.75">
      <c r="B8" s="39">
        <v>3</v>
      </c>
      <c r="C8" s="43" t="s">
        <v>67</v>
      </c>
      <c r="D8" s="43" t="s">
        <v>270</v>
      </c>
      <c r="E8" s="43" t="s">
        <v>311</v>
      </c>
      <c r="F8" s="47">
        <v>447</v>
      </c>
      <c r="G8" s="109">
        <v>7.0436025000000004</v>
      </c>
      <c r="H8" s="31">
        <v>0.10541617160125505</v>
      </c>
    </row>
    <row r="9" spans="2:8" ht="15.75">
      <c r="B9" s="39">
        <v>4</v>
      </c>
      <c r="C9" s="43" t="s">
        <v>70</v>
      </c>
      <c r="D9" s="43" t="s">
        <v>273</v>
      </c>
      <c r="E9" s="43" t="s">
        <v>313</v>
      </c>
      <c r="F9" s="47">
        <v>1553</v>
      </c>
      <c r="G9" s="109">
        <v>4.836042</v>
      </c>
      <c r="H9" s="31">
        <v>7.2377314498209777E-2</v>
      </c>
    </row>
    <row r="10" spans="2:8" ht="15.75">
      <c r="B10" s="39">
        <v>5</v>
      </c>
      <c r="C10" s="43" t="s">
        <v>69</v>
      </c>
      <c r="D10" s="43" t="s">
        <v>271</v>
      </c>
      <c r="E10" s="43" t="s">
        <v>307</v>
      </c>
      <c r="F10" s="47">
        <v>901</v>
      </c>
      <c r="G10" s="109">
        <v>4.2072194999999999</v>
      </c>
      <c r="H10" s="31">
        <v>6.2966212641350272E-2</v>
      </c>
    </row>
    <row r="11" spans="2:8" ht="15.75">
      <c r="B11" s="39">
        <v>6</v>
      </c>
      <c r="C11" s="43" t="s">
        <v>76</v>
      </c>
      <c r="D11" s="43" t="s">
        <v>278</v>
      </c>
      <c r="E11" s="43" t="s">
        <v>317</v>
      </c>
      <c r="F11" s="47">
        <v>330</v>
      </c>
      <c r="G11" s="109">
        <v>2.7025350000000001</v>
      </c>
      <c r="H11" s="31">
        <v>4.0446759072278397E-2</v>
      </c>
    </row>
    <row r="12" spans="2:8" ht="15.75">
      <c r="B12" s="39">
        <v>7</v>
      </c>
      <c r="C12" s="43" t="s">
        <v>77</v>
      </c>
      <c r="D12" s="43" t="s">
        <v>279</v>
      </c>
      <c r="E12" s="43" t="s">
        <v>314</v>
      </c>
      <c r="F12" s="47">
        <v>118</v>
      </c>
      <c r="G12" s="109">
        <v>2.1234690000000001</v>
      </c>
      <c r="H12" s="31">
        <v>3.1780324414097109E-2</v>
      </c>
    </row>
    <row r="13" spans="2:8" ht="15.75">
      <c r="B13" s="39">
        <v>8</v>
      </c>
      <c r="C13" s="43" t="s">
        <v>89</v>
      </c>
      <c r="D13" s="43" t="s">
        <v>290</v>
      </c>
      <c r="E13" s="43" t="s">
        <v>307</v>
      </c>
      <c r="F13" s="47">
        <v>40</v>
      </c>
      <c r="G13" s="109">
        <v>1.9669000000000001</v>
      </c>
      <c r="H13" s="31">
        <v>2.9437076825744857E-2</v>
      </c>
    </row>
    <row r="14" spans="2:8" ht="15.75">
      <c r="B14" s="39">
        <v>9</v>
      </c>
      <c r="C14" s="43" t="s">
        <v>82</v>
      </c>
      <c r="D14" s="43" t="s">
        <v>281</v>
      </c>
      <c r="E14" s="43" t="s">
        <v>317</v>
      </c>
      <c r="F14" s="47">
        <v>111</v>
      </c>
      <c r="G14" s="109">
        <v>1.960815</v>
      </c>
      <c r="H14" s="31">
        <v>2.9346007319168692E-2</v>
      </c>
    </row>
    <row r="15" spans="2:8" ht="15.75">
      <c r="B15" s="39">
        <v>10</v>
      </c>
      <c r="C15" s="43" t="s">
        <v>96</v>
      </c>
      <c r="D15" s="43" t="s">
        <v>293</v>
      </c>
      <c r="E15" s="43" t="s">
        <v>311</v>
      </c>
      <c r="F15" s="47">
        <v>231</v>
      </c>
      <c r="G15" s="109">
        <v>1.8364499999999999</v>
      </c>
      <c r="H15" s="31">
        <v>2.7484732185997833E-2</v>
      </c>
    </row>
    <row r="16" spans="2:8" ht="15.75">
      <c r="B16" s="39">
        <v>11</v>
      </c>
      <c r="C16" s="43" t="s">
        <v>79</v>
      </c>
      <c r="D16" s="43" t="s">
        <v>282</v>
      </c>
      <c r="E16" s="43" t="s">
        <v>318</v>
      </c>
      <c r="F16" s="47">
        <v>554</v>
      </c>
      <c r="G16" s="109">
        <v>1.7124139999999999</v>
      </c>
      <c r="H16" s="31">
        <v>2.5628380942336187E-2</v>
      </c>
    </row>
    <row r="17" spans="2:8" ht="15.75">
      <c r="B17" s="39">
        <v>12</v>
      </c>
      <c r="C17" s="43" t="s">
        <v>84</v>
      </c>
      <c r="D17" s="43" t="s">
        <v>287</v>
      </c>
      <c r="E17" s="43" t="s">
        <v>317</v>
      </c>
      <c r="F17" s="47">
        <v>445</v>
      </c>
      <c r="G17" s="109">
        <v>1.6898875</v>
      </c>
      <c r="H17" s="31">
        <v>2.5291244173250248E-2</v>
      </c>
    </row>
    <row r="18" spans="2:8" ht="15.75">
      <c r="B18" s="39">
        <v>13</v>
      </c>
      <c r="C18" s="43" t="s">
        <v>85</v>
      </c>
      <c r="D18" s="43" t="s">
        <v>285</v>
      </c>
      <c r="E18" s="43" t="s">
        <v>320</v>
      </c>
      <c r="F18" s="47">
        <v>89</v>
      </c>
      <c r="G18" s="109">
        <v>1.6633654999999998</v>
      </c>
      <c r="H18" s="31">
        <v>2.4894309834151966E-2</v>
      </c>
    </row>
    <row r="19" spans="2:8" ht="15.75">
      <c r="B19" s="39">
        <v>14</v>
      </c>
      <c r="C19" s="43" t="s">
        <v>88</v>
      </c>
      <c r="D19" s="43" t="s">
        <v>286</v>
      </c>
      <c r="E19" s="43" t="s">
        <v>314</v>
      </c>
      <c r="F19" s="47">
        <v>116</v>
      </c>
      <c r="G19" s="109">
        <v>1.4861920000000002</v>
      </c>
      <c r="H19" s="31">
        <v>2.2242690569834463E-2</v>
      </c>
    </row>
    <row r="20" spans="2:8" ht="15.75">
      <c r="B20" s="39">
        <v>15</v>
      </c>
      <c r="C20" s="43" t="s">
        <v>97</v>
      </c>
      <c r="D20" s="43" t="s">
        <v>297</v>
      </c>
      <c r="E20" s="43" t="s">
        <v>313</v>
      </c>
      <c r="F20" s="47">
        <v>519</v>
      </c>
      <c r="G20" s="109">
        <v>1.4140154999999999</v>
      </c>
      <c r="H20" s="31">
        <v>2.1162480505513257E-2</v>
      </c>
    </row>
    <row r="21" spans="2:8" ht="15.75">
      <c r="B21" s="39">
        <v>16</v>
      </c>
      <c r="C21" s="43" t="s">
        <v>98</v>
      </c>
      <c r="D21" s="43" t="s">
        <v>298</v>
      </c>
      <c r="E21" s="43" t="s">
        <v>317</v>
      </c>
      <c r="F21" s="47">
        <v>209</v>
      </c>
      <c r="G21" s="109">
        <v>1.3136695</v>
      </c>
      <c r="H21" s="31">
        <v>1.9660679238973935E-2</v>
      </c>
    </row>
    <row r="22" spans="2:8" ht="15.75">
      <c r="B22" s="39">
        <v>17</v>
      </c>
      <c r="C22" s="43" t="s">
        <v>87</v>
      </c>
      <c r="D22" s="43" t="s">
        <v>288</v>
      </c>
      <c r="E22" s="43" t="s">
        <v>314</v>
      </c>
      <c r="F22" s="47">
        <v>84</v>
      </c>
      <c r="G22" s="109">
        <v>1.29528</v>
      </c>
      <c r="H22" s="31">
        <v>1.9385457761376176E-2</v>
      </c>
    </row>
    <row r="23" spans="2:8" ht="15.75">
      <c r="B23" s="39">
        <v>18</v>
      </c>
      <c r="C23" s="43" t="s">
        <v>91</v>
      </c>
      <c r="D23" s="43" t="s">
        <v>294</v>
      </c>
      <c r="E23" s="43" t="s">
        <v>322</v>
      </c>
      <c r="F23" s="47">
        <v>394</v>
      </c>
      <c r="G23" s="109">
        <v>1.253905</v>
      </c>
      <c r="H23" s="31">
        <v>1.8766230015346792E-2</v>
      </c>
    </row>
    <row r="24" spans="2:8" ht="15.75">
      <c r="B24" s="39">
        <v>19</v>
      </c>
      <c r="C24" s="43" t="s">
        <v>83</v>
      </c>
      <c r="D24" s="43" t="s">
        <v>289</v>
      </c>
      <c r="E24" s="43" t="s">
        <v>321</v>
      </c>
      <c r="F24" s="47">
        <v>693</v>
      </c>
      <c r="G24" s="109">
        <v>1.22661</v>
      </c>
      <c r="H24" s="31">
        <v>1.8357726780836289E-2</v>
      </c>
    </row>
    <row r="25" spans="2:8" ht="15.75">
      <c r="B25" s="39">
        <v>20</v>
      </c>
      <c r="C25" s="43" t="s">
        <v>95</v>
      </c>
      <c r="D25" s="43" t="s">
        <v>295</v>
      </c>
      <c r="E25" s="43" t="s">
        <v>320</v>
      </c>
      <c r="F25" s="47">
        <v>669</v>
      </c>
      <c r="G25" s="109">
        <v>1.1653979999999999</v>
      </c>
      <c r="H25" s="31">
        <v>1.7441613939991562E-2</v>
      </c>
    </row>
    <row r="26" spans="2:8" ht="15.75">
      <c r="B26" s="39">
        <v>21</v>
      </c>
      <c r="C26" s="43" t="s">
        <v>99</v>
      </c>
      <c r="D26" s="43" t="s">
        <v>299</v>
      </c>
      <c r="E26" s="43" t="s">
        <v>320</v>
      </c>
      <c r="F26" s="47">
        <v>82</v>
      </c>
      <c r="G26" s="109">
        <v>0.95054399999999994</v>
      </c>
      <c r="H26" s="31">
        <v>1.422605966457411E-2</v>
      </c>
    </row>
    <row r="27" spans="2:8" ht="15.75">
      <c r="B27" s="39">
        <v>22</v>
      </c>
      <c r="C27" s="43" t="s">
        <v>105</v>
      </c>
      <c r="D27" s="43" t="s">
        <v>303</v>
      </c>
      <c r="E27" s="43" t="s">
        <v>317</v>
      </c>
      <c r="F27" s="47">
        <v>135</v>
      </c>
      <c r="G27" s="109">
        <v>0.59231250000000002</v>
      </c>
      <c r="H27" s="31">
        <v>8.8646848174025114E-3</v>
      </c>
    </row>
    <row r="28" spans="2:8" ht="16.5" thickBot="1">
      <c r="B28" s="39">
        <v>23</v>
      </c>
      <c r="C28" s="43" t="s">
        <v>107</v>
      </c>
      <c r="D28" s="43" t="s">
        <v>304</v>
      </c>
      <c r="E28" s="43" t="s">
        <v>318</v>
      </c>
      <c r="F28" s="47">
        <v>342</v>
      </c>
      <c r="G28" s="109">
        <v>0.53181</v>
      </c>
      <c r="H28" s="31">
        <v>7.9591905163960402E-3</v>
      </c>
    </row>
    <row r="29" spans="2:8" ht="16.5" thickBot="1">
      <c r="B29" s="56"/>
      <c r="C29" s="56"/>
      <c r="D29" s="57" t="s">
        <v>460</v>
      </c>
      <c r="E29" s="56"/>
      <c r="F29" s="56"/>
      <c r="G29" s="110">
        <v>66.324146999999996</v>
      </c>
      <c r="H29" s="59">
        <v>0.99262240614215003</v>
      </c>
    </row>
    <row r="30" spans="2:8" ht="15.75">
      <c r="B30" s="40"/>
      <c r="C30" s="40"/>
      <c r="D30" s="45"/>
      <c r="E30" s="40"/>
      <c r="F30" s="40"/>
      <c r="G30" s="113"/>
      <c r="H30" s="33"/>
    </row>
    <row r="31" spans="2:8" ht="16.5" thickBot="1">
      <c r="B31" s="64" t="s">
        <v>124</v>
      </c>
      <c r="C31" s="41"/>
      <c r="D31" s="45" t="s">
        <v>583</v>
      </c>
      <c r="E31" s="41"/>
      <c r="F31" s="41"/>
      <c r="G31" s="51">
        <v>0</v>
      </c>
      <c r="H31" s="35">
        <v>0</v>
      </c>
    </row>
    <row r="32" spans="2:8" ht="16.5" thickBot="1">
      <c r="B32" s="60"/>
      <c r="C32" s="61"/>
      <c r="D32" s="57" t="s">
        <v>460</v>
      </c>
      <c r="E32" s="62"/>
      <c r="F32" s="62"/>
      <c r="G32" s="58">
        <v>0</v>
      </c>
      <c r="H32" s="63">
        <v>0</v>
      </c>
    </row>
    <row r="33" spans="2:8" ht="15.75" thickBot="1">
      <c r="B33" s="86"/>
      <c r="C33" s="86"/>
      <c r="D33" s="86"/>
      <c r="E33" s="86"/>
      <c r="F33" s="86"/>
      <c r="G33" s="115"/>
      <c r="H33" s="87"/>
    </row>
    <row r="34" spans="2:8" ht="16.5" thickBot="1">
      <c r="B34" s="70" t="s">
        <v>252</v>
      </c>
      <c r="C34" s="61"/>
      <c r="D34" s="71" t="s">
        <v>461</v>
      </c>
      <c r="E34" s="88"/>
      <c r="F34" s="88"/>
      <c r="G34" s="116">
        <v>0.5</v>
      </c>
      <c r="H34" s="82">
        <v>7.3775938578498389E-3</v>
      </c>
    </row>
    <row r="35" spans="2:8" ht="16.5" thickBot="1">
      <c r="B35" s="40"/>
      <c r="C35" s="40"/>
      <c r="D35" s="45" t="s">
        <v>460</v>
      </c>
      <c r="E35" s="40"/>
      <c r="F35" s="40"/>
      <c r="G35" s="113">
        <v>0.5</v>
      </c>
      <c r="H35" s="33">
        <v>7.3775938578498389E-3</v>
      </c>
    </row>
    <row r="36" spans="2:8" ht="16.5" thickBot="1">
      <c r="B36" s="56"/>
      <c r="C36" s="56"/>
      <c r="D36" s="57" t="s">
        <v>462</v>
      </c>
      <c r="E36" s="56"/>
      <c r="F36" s="56"/>
      <c r="G36" s="110">
        <v>66.817096399999997</v>
      </c>
      <c r="H36" s="69">
        <v>0.99999999999999989</v>
      </c>
    </row>
    <row r="37" spans="2:8">
      <c r="B37" s="24"/>
      <c r="C37" s="1"/>
      <c r="D37" s="5" t="s">
        <v>110</v>
      </c>
      <c r="E37" s="4"/>
      <c r="F37" s="4"/>
      <c r="G37" s="1"/>
      <c r="H37" s="25"/>
    </row>
    <row r="38" spans="2:8">
      <c r="B38" s="24"/>
      <c r="C38" s="1"/>
      <c r="D38" s="12" t="s">
        <v>111</v>
      </c>
      <c r="E38" s="5"/>
      <c r="F38" s="5"/>
      <c r="G38" s="1"/>
      <c r="H38" s="25"/>
    </row>
    <row r="39" spans="2:8" ht="15.75">
      <c r="B39" s="24"/>
      <c r="C39" s="1"/>
      <c r="D39" s="3" t="s">
        <v>112</v>
      </c>
      <c r="E39" s="5"/>
      <c r="F39" s="7" t="s">
        <v>113</v>
      </c>
      <c r="G39" s="1"/>
      <c r="H39" s="25"/>
    </row>
    <row r="40" spans="2:8" ht="15.75">
      <c r="B40" s="24"/>
      <c r="C40" s="1"/>
      <c r="D40" s="3" t="s">
        <v>114</v>
      </c>
      <c r="E40" s="5"/>
      <c r="F40" s="7" t="s">
        <v>113</v>
      </c>
      <c r="G40" s="1"/>
      <c r="H40" s="25"/>
    </row>
    <row r="41" spans="2:8" ht="15.75">
      <c r="B41" s="24"/>
      <c r="C41" s="1"/>
      <c r="D41" s="3" t="s">
        <v>450</v>
      </c>
      <c r="E41" s="5"/>
      <c r="F41" s="9">
        <v>127.521827</v>
      </c>
      <c r="G41" s="1"/>
      <c r="H41" s="25"/>
    </row>
    <row r="42" spans="2:8" ht="15.75">
      <c r="B42" s="24"/>
      <c r="C42" s="1"/>
      <c r="D42" s="3" t="s">
        <v>569</v>
      </c>
      <c r="E42" s="5"/>
      <c r="F42" s="9">
        <v>127.132317</v>
      </c>
      <c r="G42" s="1"/>
      <c r="H42" s="25"/>
    </row>
    <row r="43" spans="2:8" ht="15.75">
      <c r="B43" s="24"/>
      <c r="C43" s="1"/>
      <c r="D43" s="3" t="s">
        <v>115</v>
      </c>
      <c r="E43" s="5"/>
      <c r="F43" s="7" t="s">
        <v>113</v>
      </c>
      <c r="G43" s="1"/>
      <c r="H43" s="25"/>
    </row>
    <row r="44" spans="2:8" ht="15.75">
      <c r="B44" s="24"/>
      <c r="C44" s="1"/>
      <c r="D44" s="3" t="s">
        <v>116</v>
      </c>
      <c r="E44" s="5"/>
      <c r="F44" s="7" t="s">
        <v>113</v>
      </c>
      <c r="G44" s="1"/>
      <c r="H44" s="25"/>
    </row>
    <row r="45" spans="2:8" ht="15.75">
      <c r="B45" s="24"/>
      <c r="C45" s="1"/>
      <c r="D45" s="3" t="s">
        <v>117</v>
      </c>
      <c r="E45" s="5"/>
      <c r="F45" s="11">
        <v>0.1906395953187161</v>
      </c>
      <c r="G45" s="1"/>
      <c r="H45" s="25"/>
    </row>
    <row r="46" spans="2:8" ht="15.75">
      <c r="B46" s="24"/>
      <c r="C46" s="1"/>
      <c r="D46" s="3" t="s">
        <v>118</v>
      </c>
      <c r="E46" s="5"/>
      <c r="F46" s="11" t="s">
        <v>113</v>
      </c>
      <c r="G46" s="1"/>
      <c r="H46" s="25"/>
    </row>
    <row r="47" spans="2:8" ht="15.75">
      <c r="B47" s="24"/>
      <c r="C47" s="1"/>
      <c r="D47" s="3" t="s">
        <v>119</v>
      </c>
      <c r="E47" s="5"/>
      <c r="F47" s="7" t="s">
        <v>113</v>
      </c>
      <c r="G47" s="1"/>
      <c r="H47" s="25"/>
    </row>
    <row r="48" spans="2:8" ht="16.5" thickBot="1">
      <c r="B48" s="29"/>
      <c r="C48" s="26"/>
      <c r="D48" s="20" t="s">
        <v>570</v>
      </c>
      <c r="E48" s="26"/>
      <c r="F48" s="26"/>
      <c r="G48" s="26"/>
      <c r="H48" s="28"/>
    </row>
  </sheetData>
  <mergeCells count="2">
    <mergeCell ref="B1:H1"/>
    <mergeCell ref="B2:H2"/>
  </mergeCells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H75"/>
  <sheetViews>
    <sheetView zoomScale="85" zoomScaleNormal="85" workbookViewId="0">
      <selection activeCell="B1" sqref="B1:H1"/>
    </sheetView>
  </sheetViews>
  <sheetFormatPr defaultRowHeight="15"/>
  <cols>
    <col min="1" max="1" width="6.28515625" customWidth="1"/>
    <col min="2" max="2" width="7.140625" bestFit="1" customWidth="1"/>
    <col min="3" max="3" width="14.140625" bestFit="1" customWidth="1"/>
    <col min="4" max="4" width="73.5703125" customWidth="1"/>
    <col min="5" max="5" width="26.7109375" customWidth="1"/>
    <col min="6" max="6" width="11.85546875" bestFit="1" customWidth="1"/>
    <col min="7" max="7" width="13.42578125" bestFit="1" customWidth="1"/>
    <col min="8" max="8" width="8.85546875" bestFit="1" customWidth="1"/>
  </cols>
  <sheetData>
    <row r="1" spans="2:8" ht="18.75" customHeight="1">
      <c r="B1" s="313" t="s">
        <v>541</v>
      </c>
      <c r="C1" s="313"/>
      <c r="D1" s="313"/>
      <c r="E1" s="313"/>
      <c r="F1" s="313"/>
      <c r="G1" s="313"/>
      <c r="H1" s="313"/>
    </row>
    <row r="2" spans="2:8" ht="19.5" thickBot="1">
      <c r="B2" s="313" t="s">
        <v>238</v>
      </c>
      <c r="C2" s="313"/>
      <c r="D2" s="313"/>
      <c r="E2" s="313"/>
      <c r="F2" s="313"/>
      <c r="G2" s="313"/>
      <c r="H2" s="313"/>
    </row>
    <row r="3" spans="2:8" ht="30.75" thickBot="1">
      <c r="B3" s="53" t="s">
        <v>55</v>
      </c>
      <c r="C3" s="53" t="s">
        <v>56</v>
      </c>
      <c r="D3" s="21" t="s">
        <v>57</v>
      </c>
      <c r="E3" s="21" t="s">
        <v>251</v>
      </c>
      <c r="F3" s="21" t="s">
        <v>58</v>
      </c>
      <c r="G3" s="54" t="s">
        <v>120</v>
      </c>
      <c r="H3" s="55" t="s">
        <v>59</v>
      </c>
    </row>
    <row r="4" spans="2:8" ht="15.75">
      <c r="B4" s="64" t="s">
        <v>123</v>
      </c>
      <c r="C4" s="41"/>
      <c r="D4" s="44" t="s">
        <v>121</v>
      </c>
      <c r="E4" s="41"/>
      <c r="F4" s="41"/>
      <c r="G4" s="48"/>
      <c r="H4" s="30"/>
    </row>
    <row r="5" spans="2:8" ht="15.75">
      <c r="B5" s="41"/>
      <c r="C5" s="41"/>
      <c r="D5" s="44" t="s">
        <v>122</v>
      </c>
      <c r="E5" s="41"/>
      <c r="F5" s="41"/>
      <c r="G5" s="48"/>
      <c r="H5" s="30"/>
    </row>
    <row r="6" spans="2:8" ht="15.75">
      <c r="B6" s="39">
        <v>1</v>
      </c>
      <c r="C6" s="43" t="s">
        <v>188</v>
      </c>
      <c r="D6" s="43" t="s">
        <v>531</v>
      </c>
      <c r="E6" s="43" t="s">
        <v>451</v>
      </c>
      <c r="F6" s="47">
        <v>26010</v>
      </c>
      <c r="G6" s="109">
        <v>149.13298090000001</v>
      </c>
      <c r="H6" s="31">
        <v>0.14625256837577277</v>
      </c>
    </row>
    <row r="7" spans="2:8" ht="15.75">
      <c r="B7" s="39">
        <v>2</v>
      </c>
      <c r="C7" s="43" t="s">
        <v>190</v>
      </c>
      <c r="D7" s="43" t="s">
        <v>4</v>
      </c>
      <c r="E7" s="43" t="s">
        <v>451</v>
      </c>
      <c r="F7" s="47">
        <v>173022</v>
      </c>
      <c r="G7" s="109">
        <v>76.702599000000006</v>
      </c>
      <c r="H7" s="31">
        <v>7.5221135104709638E-2</v>
      </c>
    </row>
    <row r="8" spans="2:8" ht="15.75">
      <c r="B8" s="39">
        <v>3</v>
      </c>
      <c r="C8" s="43" t="s">
        <v>189</v>
      </c>
      <c r="D8" s="43" t="s">
        <v>26</v>
      </c>
      <c r="E8" s="43" t="s">
        <v>452</v>
      </c>
      <c r="F8" s="47">
        <v>12399</v>
      </c>
      <c r="G8" s="109">
        <v>71.265276</v>
      </c>
      <c r="H8" s="31">
        <v>6.9888830680566907E-2</v>
      </c>
    </row>
    <row r="9" spans="2:8" ht="15.75">
      <c r="B9" s="39">
        <v>4</v>
      </c>
      <c r="C9" s="43" t="s">
        <v>192</v>
      </c>
      <c r="D9" s="43" t="s">
        <v>532</v>
      </c>
      <c r="E9" s="43" t="s">
        <v>451</v>
      </c>
      <c r="F9" s="47">
        <v>24765</v>
      </c>
      <c r="G9" s="109">
        <v>58.875789400000002</v>
      </c>
      <c r="H9" s="31">
        <v>5.7738639454105477E-2</v>
      </c>
    </row>
    <row r="10" spans="2:8" ht="15.75">
      <c r="B10" s="39">
        <v>5</v>
      </c>
      <c r="C10" s="43" t="s">
        <v>191</v>
      </c>
      <c r="D10" s="43" t="s">
        <v>5</v>
      </c>
      <c r="E10" s="43" t="s">
        <v>451</v>
      </c>
      <c r="F10" s="47">
        <v>151697</v>
      </c>
      <c r="G10" s="109">
        <v>57.702600499999996</v>
      </c>
      <c r="H10" s="31">
        <v>5.6588109981821934E-2</v>
      </c>
    </row>
    <row r="11" spans="2:8" ht="15.75">
      <c r="B11" s="39">
        <v>6</v>
      </c>
      <c r="C11" s="43" t="s">
        <v>195</v>
      </c>
      <c r="D11" s="43" t="s">
        <v>6</v>
      </c>
      <c r="E11" s="43" t="s">
        <v>451</v>
      </c>
      <c r="F11" s="47">
        <v>163348</v>
      </c>
      <c r="G11" s="109">
        <v>41.118362999999995</v>
      </c>
      <c r="H11" s="31">
        <v>4.0324186909331365E-2</v>
      </c>
    </row>
    <row r="12" spans="2:8" ht="15.75">
      <c r="B12" s="39">
        <v>7</v>
      </c>
      <c r="C12" s="43" t="s">
        <v>193</v>
      </c>
      <c r="D12" s="43" t="s">
        <v>31</v>
      </c>
      <c r="E12" s="43" t="s">
        <v>454</v>
      </c>
      <c r="F12" s="47">
        <v>2285</v>
      </c>
      <c r="G12" s="109">
        <v>39.432186000000002</v>
      </c>
      <c r="H12" s="31">
        <v>3.8670577389170867E-2</v>
      </c>
    </row>
    <row r="13" spans="2:8" ht="15.75">
      <c r="B13" s="39">
        <v>8</v>
      </c>
      <c r="C13" s="43" t="s">
        <v>194</v>
      </c>
      <c r="D13" s="43" t="s">
        <v>25</v>
      </c>
      <c r="E13" s="43" t="s">
        <v>453</v>
      </c>
      <c r="F13" s="47">
        <v>36721</v>
      </c>
      <c r="G13" s="109">
        <v>38.3091765</v>
      </c>
      <c r="H13" s="31">
        <v>3.7569258132396102E-2</v>
      </c>
    </row>
    <row r="14" spans="2:8" ht="15.75">
      <c r="B14" s="39">
        <v>9</v>
      </c>
      <c r="C14" s="43" t="s">
        <v>196</v>
      </c>
      <c r="D14" s="43" t="s">
        <v>7</v>
      </c>
      <c r="E14" s="43" t="s">
        <v>453</v>
      </c>
      <c r="F14" s="47">
        <v>43384</v>
      </c>
      <c r="G14" s="109">
        <v>30.881391699999998</v>
      </c>
      <c r="H14" s="31">
        <v>3.0284936463328426E-2</v>
      </c>
    </row>
    <row r="15" spans="2:8" ht="15.75">
      <c r="B15" s="39">
        <v>10</v>
      </c>
      <c r="C15" s="43" t="s">
        <v>201</v>
      </c>
      <c r="D15" s="43" t="s">
        <v>9</v>
      </c>
      <c r="E15" s="43" t="s">
        <v>453</v>
      </c>
      <c r="F15" s="47">
        <v>40355</v>
      </c>
      <c r="G15" s="109">
        <v>25.790694800000001</v>
      </c>
      <c r="H15" s="31">
        <v>2.5292563267577572E-2</v>
      </c>
    </row>
    <row r="16" spans="2:8" ht="15.75">
      <c r="B16" s="39">
        <v>11</v>
      </c>
      <c r="C16" s="43" t="s">
        <v>199</v>
      </c>
      <c r="D16" s="43" t="s">
        <v>414</v>
      </c>
      <c r="E16" s="43" t="s">
        <v>455</v>
      </c>
      <c r="F16" s="47">
        <v>4383</v>
      </c>
      <c r="G16" s="109">
        <v>24.7935941</v>
      </c>
      <c r="H16" s="31">
        <v>2.431472095916113E-2</v>
      </c>
    </row>
    <row r="17" spans="2:8" ht="15.75">
      <c r="B17" s="39">
        <v>12</v>
      </c>
      <c r="C17" s="43" t="s">
        <v>200</v>
      </c>
      <c r="D17" s="43" t="s">
        <v>533</v>
      </c>
      <c r="E17" s="43" t="s">
        <v>456</v>
      </c>
      <c r="F17" s="47">
        <v>2858</v>
      </c>
      <c r="G17" s="109">
        <v>22.901627000000001</v>
      </c>
      <c r="H17" s="31">
        <v>2.2459296049207746E-2</v>
      </c>
    </row>
    <row r="18" spans="2:8" ht="15.75">
      <c r="B18" s="39">
        <v>13</v>
      </c>
      <c r="C18" s="43" t="s">
        <v>198</v>
      </c>
      <c r="D18" s="43" t="s">
        <v>415</v>
      </c>
      <c r="E18" s="43" t="s">
        <v>456</v>
      </c>
      <c r="F18" s="47">
        <v>3005</v>
      </c>
      <c r="G18" s="109">
        <v>21.978378799999998</v>
      </c>
      <c r="H18" s="31">
        <v>2.1553879824819048E-2</v>
      </c>
    </row>
    <row r="19" spans="2:8" ht="15.75">
      <c r="B19" s="39">
        <v>14</v>
      </c>
      <c r="C19" s="43" t="s">
        <v>197</v>
      </c>
      <c r="D19" s="43" t="s">
        <v>8</v>
      </c>
      <c r="E19" s="43" t="s">
        <v>451</v>
      </c>
      <c r="F19" s="47">
        <v>15301</v>
      </c>
      <c r="G19" s="109">
        <v>21.504797999999997</v>
      </c>
      <c r="H19" s="31">
        <v>2.1089445948989149E-2</v>
      </c>
    </row>
    <row r="20" spans="2:8" ht="15.75">
      <c r="B20" s="39">
        <v>15</v>
      </c>
      <c r="C20" s="43" t="s">
        <v>202</v>
      </c>
      <c r="D20" s="43" t="s">
        <v>24</v>
      </c>
      <c r="E20" s="43" t="s">
        <v>451</v>
      </c>
      <c r="F20" s="47">
        <v>2246</v>
      </c>
      <c r="G20" s="109">
        <v>20.761594299999999</v>
      </c>
      <c r="H20" s="31">
        <v>2.0360596774947212E-2</v>
      </c>
    </row>
    <row r="21" spans="2:8" ht="15.75">
      <c r="B21" s="39">
        <v>16</v>
      </c>
      <c r="C21" s="43" t="s">
        <v>204</v>
      </c>
      <c r="D21" s="43" t="s">
        <v>416</v>
      </c>
      <c r="E21" s="43" t="s">
        <v>457</v>
      </c>
      <c r="F21" s="47">
        <v>3896</v>
      </c>
      <c r="G21" s="109">
        <v>18.524536699999999</v>
      </c>
      <c r="H21" s="31">
        <v>1.8166746577424994E-2</v>
      </c>
    </row>
    <row r="22" spans="2:8" ht="15.75">
      <c r="B22" s="39">
        <v>17</v>
      </c>
      <c r="C22" s="43" t="s">
        <v>203</v>
      </c>
      <c r="D22" s="43" t="s">
        <v>11</v>
      </c>
      <c r="E22" s="43" t="s">
        <v>451</v>
      </c>
      <c r="F22" s="47">
        <v>4183</v>
      </c>
      <c r="G22" s="109">
        <v>17.607749500000001</v>
      </c>
      <c r="H22" s="31">
        <v>1.7267666562763843E-2</v>
      </c>
    </row>
    <row r="23" spans="2:8" ht="15.75">
      <c r="B23" s="39">
        <v>18</v>
      </c>
      <c r="C23" s="43" t="s">
        <v>205</v>
      </c>
      <c r="D23" s="43" t="s">
        <v>362</v>
      </c>
      <c r="E23" s="43" t="s">
        <v>457</v>
      </c>
      <c r="F23" s="47">
        <v>10722</v>
      </c>
      <c r="G23" s="109">
        <v>16.981009399999998</v>
      </c>
      <c r="H23" s="31">
        <v>1.6653031565354703E-2</v>
      </c>
    </row>
    <row r="24" spans="2:8" ht="15.75">
      <c r="B24" s="39">
        <v>19</v>
      </c>
      <c r="C24" s="43" t="s">
        <v>210</v>
      </c>
      <c r="D24" s="43" t="s">
        <v>418</v>
      </c>
      <c r="E24" s="43" t="s">
        <v>456</v>
      </c>
      <c r="F24" s="47">
        <v>3114</v>
      </c>
      <c r="G24" s="109">
        <v>15.067603999999999</v>
      </c>
      <c r="H24" s="31">
        <v>1.4776582423084036E-2</v>
      </c>
    </row>
    <row r="25" spans="2:8" ht="15.75">
      <c r="B25" s="39">
        <v>20</v>
      </c>
      <c r="C25" s="43" t="s">
        <v>207</v>
      </c>
      <c r="D25" s="40" t="s">
        <v>363</v>
      </c>
      <c r="E25" s="43" t="s">
        <v>457</v>
      </c>
      <c r="F25" s="47">
        <v>2853</v>
      </c>
      <c r="G25" s="109">
        <v>14.6126471</v>
      </c>
      <c r="H25" s="31">
        <v>1.4330412737990057E-2</v>
      </c>
    </row>
    <row r="26" spans="2:8" ht="15.75">
      <c r="B26" s="39">
        <v>21</v>
      </c>
      <c r="C26" s="43" t="s">
        <v>214</v>
      </c>
      <c r="D26" s="43" t="s">
        <v>10</v>
      </c>
      <c r="E26" s="43" t="s">
        <v>358</v>
      </c>
      <c r="F26" s="47">
        <v>4969</v>
      </c>
      <c r="G26" s="109">
        <v>13.984739299999999</v>
      </c>
      <c r="H26" s="31">
        <v>1.3714632593993879E-2</v>
      </c>
    </row>
    <row r="27" spans="2:8" ht="15.75">
      <c r="B27" s="39">
        <v>22</v>
      </c>
      <c r="C27" s="43" t="s">
        <v>208</v>
      </c>
      <c r="D27" s="43" t="s">
        <v>27</v>
      </c>
      <c r="E27" s="43" t="s">
        <v>451</v>
      </c>
      <c r="F27" s="47">
        <v>7609</v>
      </c>
      <c r="G27" s="109">
        <v>13.779924599999999</v>
      </c>
      <c r="H27" s="31">
        <v>1.3513773764945197E-2</v>
      </c>
    </row>
    <row r="28" spans="2:8" ht="15.75">
      <c r="B28" s="39">
        <v>23</v>
      </c>
      <c r="C28" s="43" t="s">
        <v>206</v>
      </c>
      <c r="D28" s="43" t="s">
        <v>12</v>
      </c>
      <c r="E28" s="43" t="s">
        <v>453</v>
      </c>
      <c r="F28" s="47">
        <v>6988</v>
      </c>
      <c r="G28" s="109">
        <v>13.779120500000001</v>
      </c>
      <c r="H28" s="31">
        <v>1.3512985195646032E-2</v>
      </c>
    </row>
    <row r="29" spans="2:8" ht="15.75">
      <c r="B29" s="39">
        <v>24</v>
      </c>
      <c r="C29" s="43" t="s">
        <v>209</v>
      </c>
      <c r="D29" s="43" t="s">
        <v>417</v>
      </c>
      <c r="E29" s="43" t="s">
        <v>451</v>
      </c>
      <c r="F29" s="47">
        <v>1572</v>
      </c>
      <c r="G29" s="109">
        <v>13.684892400000001</v>
      </c>
      <c r="H29" s="31">
        <v>1.342057705389897E-2</v>
      </c>
    </row>
    <row r="30" spans="2:8" ht="15.75">
      <c r="B30" s="39">
        <v>25</v>
      </c>
      <c r="C30" s="43" t="s">
        <v>211</v>
      </c>
      <c r="D30" s="43" t="s">
        <v>364</v>
      </c>
      <c r="E30" s="43" t="s">
        <v>456</v>
      </c>
      <c r="F30" s="47">
        <v>8402</v>
      </c>
      <c r="G30" s="109">
        <v>12.572335000000001</v>
      </c>
      <c r="H30" s="31">
        <v>1.2329508021190646E-2</v>
      </c>
    </row>
    <row r="31" spans="2:8" ht="15.75">
      <c r="B31" s="39">
        <v>26</v>
      </c>
      <c r="C31" s="43" t="s">
        <v>212</v>
      </c>
      <c r="D31" s="43" t="s">
        <v>365</v>
      </c>
      <c r="E31" s="43" t="s">
        <v>458</v>
      </c>
      <c r="F31" s="47">
        <v>14959</v>
      </c>
      <c r="G31" s="109">
        <v>12.447123999999999</v>
      </c>
      <c r="H31" s="31">
        <v>1.2206715395251127E-2</v>
      </c>
    </row>
    <row r="32" spans="2:8" ht="15.75">
      <c r="B32" s="39">
        <v>27</v>
      </c>
      <c r="C32" s="43" t="s">
        <v>216</v>
      </c>
      <c r="D32" s="43" t="s">
        <v>535</v>
      </c>
      <c r="E32" s="43" t="s">
        <v>455</v>
      </c>
      <c r="F32" s="47">
        <v>1397</v>
      </c>
      <c r="G32" s="109">
        <v>9.6656641000000008</v>
      </c>
      <c r="H32" s="31">
        <v>9.4789776959558012E-3</v>
      </c>
    </row>
    <row r="33" spans="2:8" ht="15.75">
      <c r="B33" s="39">
        <v>28</v>
      </c>
      <c r="C33" s="43" t="s">
        <v>218</v>
      </c>
      <c r="D33" s="43" t="s">
        <v>538</v>
      </c>
      <c r="E33" s="43" t="s">
        <v>456</v>
      </c>
      <c r="F33" s="47">
        <v>4601</v>
      </c>
      <c r="G33" s="109">
        <v>9.3297439999999998</v>
      </c>
      <c r="H33" s="31">
        <v>9.1495456877068015E-3</v>
      </c>
    </row>
    <row r="34" spans="2:8" ht="15.75">
      <c r="B34" s="39">
        <v>29</v>
      </c>
      <c r="C34" s="43" t="s">
        <v>213</v>
      </c>
      <c r="D34" s="43" t="s">
        <v>419</v>
      </c>
      <c r="E34" s="43" t="s">
        <v>458</v>
      </c>
      <c r="F34" s="47">
        <v>12029</v>
      </c>
      <c r="G34" s="109">
        <v>8.9997986999999995</v>
      </c>
      <c r="H34" s="31">
        <v>8.8259730798416636E-3</v>
      </c>
    </row>
    <row r="35" spans="2:8" ht="15.75">
      <c r="B35" s="39">
        <v>30</v>
      </c>
      <c r="C35" s="43" t="s">
        <v>219</v>
      </c>
      <c r="D35" s="43" t="s">
        <v>30</v>
      </c>
      <c r="E35" s="43" t="s">
        <v>458</v>
      </c>
      <c r="F35" s="47">
        <v>1643</v>
      </c>
      <c r="G35" s="109">
        <v>8.7253898000000003</v>
      </c>
      <c r="H35" s="31">
        <v>8.5568642202991756E-3</v>
      </c>
    </row>
    <row r="36" spans="2:8" ht="15.75">
      <c r="B36" s="39">
        <v>31</v>
      </c>
      <c r="C36" s="43" t="s">
        <v>215</v>
      </c>
      <c r="D36" s="43" t="s">
        <v>28</v>
      </c>
      <c r="E36" s="43" t="s">
        <v>458</v>
      </c>
      <c r="F36" s="47">
        <v>9538</v>
      </c>
      <c r="G36" s="109">
        <v>8.6033287999999999</v>
      </c>
      <c r="H36" s="31">
        <v>8.4371607540318083E-3</v>
      </c>
    </row>
    <row r="37" spans="2:8" ht="15.75">
      <c r="B37" s="39">
        <v>32</v>
      </c>
      <c r="C37" s="43" t="s">
        <v>46</v>
      </c>
      <c r="D37" s="43" t="s">
        <v>20</v>
      </c>
      <c r="E37" s="43" t="s">
        <v>453</v>
      </c>
      <c r="F37" s="47">
        <v>6620</v>
      </c>
      <c r="G37" s="109">
        <v>7.6376795</v>
      </c>
      <c r="H37" s="31">
        <v>7.4901623810162037E-3</v>
      </c>
    </row>
    <row r="38" spans="2:8" ht="15.75">
      <c r="B38" s="39">
        <v>33</v>
      </c>
      <c r="C38" s="43" t="s">
        <v>220</v>
      </c>
      <c r="D38" s="43" t="s">
        <v>366</v>
      </c>
      <c r="E38" s="43" t="s">
        <v>456</v>
      </c>
      <c r="F38" s="47">
        <v>1986</v>
      </c>
      <c r="G38" s="109">
        <v>7.3738323999999995</v>
      </c>
      <c r="H38" s="31">
        <v>7.2314113267515903E-3</v>
      </c>
    </row>
    <row r="39" spans="2:8" ht="15.75">
      <c r="B39" s="39">
        <v>34</v>
      </c>
      <c r="C39" s="43" t="s">
        <v>221</v>
      </c>
      <c r="D39" s="43" t="s">
        <v>13</v>
      </c>
      <c r="E39" s="43" t="s">
        <v>451</v>
      </c>
      <c r="F39" s="47">
        <v>17998</v>
      </c>
      <c r="G39" s="109">
        <v>7.3117254000000003</v>
      </c>
      <c r="H39" s="31">
        <v>7.1705038855585206E-3</v>
      </c>
    </row>
    <row r="40" spans="2:8" ht="15.75">
      <c r="B40" s="39">
        <v>35</v>
      </c>
      <c r="C40" s="43" t="s">
        <v>217</v>
      </c>
      <c r="D40" s="43" t="s">
        <v>420</v>
      </c>
      <c r="E40" s="43" t="s">
        <v>452</v>
      </c>
      <c r="F40" s="47">
        <v>9691</v>
      </c>
      <c r="G40" s="109">
        <v>7.0472783999999997</v>
      </c>
      <c r="H40" s="31">
        <v>6.9111645179963446E-3</v>
      </c>
    </row>
    <row r="41" spans="2:8" ht="15.75">
      <c r="B41" s="39">
        <v>36</v>
      </c>
      <c r="C41" s="43" t="s">
        <v>223</v>
      </c>
      <c r="D41" s="43" t="s">
        <v>534</v>
      </c>
      <c r="E41" s="43" t="s">
        <v>456</v>
      </c>
      <c r="F41" s="47">
        <v>7595</v>
      </c>
      <c r="G41" s="109">
        <v>6.9781874999999998</v>
      </c>
      <c r="H41" s="31">
        <v>6.8434080665701552E-3</v>
      </c>
    </row>
    <row r="42" spans="2:8" ht="15.75">
      <c r="B42" s="39">
        <v>37</v>
      </c>
      <c r="C42" s="43" t="s">
        <v>553</v>
      </c>
      <c r="D42" s="43" t="s">
        <v>554</v>
      </c>
      <c r="E42" s="43" t="s">
        <v>454</v>
      </c>
      <c r="F42" s="47">
        <v>12739</v>
      </c>
      <c r="G42" s="109">
        <v>6.8676667</v>
      </c>
      <c r="H42" s="31">
        <v>6.7350219083816883E-3</v>
      </c>
    </row>
    <row r="43" spans="2:8" ht="15.75">
      <c r="B43" s="39">
        <v>38</v>
      </c>
      <c r="C43" s="43" t="s">
        <v>226</v>
      </c>
      <c r="D43" s="43" t="s">
        <v>536</v>
      </c>
      <c r="E43" s="43" t="s">
        <v>358</v>
      </c>
      <c r="F43" s="47">
        <v>2977</v>
      </c>
      <c r="G43" s="109">
        <v>6.4217515000000001</v>
      </c>
      <c r="H43" s="31">
        <v>6.2977192883695082E-3</v>
      </c>
    </row>
    <row r="44" spans="2:8" ht="15.75">
      <c r="B44" s="39">
        <v>39</v>
      </c>
      <c r="C44" s="43" t="s">
        <v>228</v>
      </c>
      <c r="D44" s="43" t="s">
        <v>422</v>
      </c>
      <c r="E44" s="43" t="s">
        <v>457</v>
      </c>
      <c r="F44" s="47">
        <v>3915</v>
      </c>
      <c r="G44" s="109">
        <v>6.3646455000000008</v>
      </c>
      <c r="H44" s="31">
        <v>6.2417162559130785E-3</v>
      </c>
    </row>
    <row r="45" spans="2:8" ht="15.75">
      <c r="B45" s="39">
        <v>40</v>
      </c>
      <c r="C45" s="43" t="s">
        <v>227</v>
      </c>
      <c r="D45" s="43" t="s">
        <v>29</v>
      </c>
      <c r="E45" s="43" t="s">
        <v>456</v>
      </c>
      <c r="F45" s="47">
        <v>4194</v>
      </c>
      <c r="G45" s="109">
        <v>6.3636701000000002</v>
      </c>
      <c r="H45" s="31">
        <v>6.2407596951688828E-3</v>
      </c>
    </row>
    <row r="46" spans="2:8" ht="15.75">
      <c r="B46" s="39">
        <v>41</v>
      </c>
      <c r="C46" s="43" t="s">
        <v>225</v>
      </c>
      <c r="D46" s="43" t="s">
        <v>421</v>
      </c>
      <c r="E46" s="43" t="s">
        <v>451</v>
      </c>
      <c r="F46" s="47">
        <v>2747</v>
      </c>
      <c r="G46" s="109">
        <v>5.8775940000000002</v>
      </c>
      <c r="H46" s="31">
        <v>5.7640718584337763E-3</v>
      </c>
    </row>
    <row r="47" spans="2:8" ht="15.75">
      <c r="B47" s="39">
        <v>42</v>
      </c>
      <c r="C47" s="43" t="s">
        <v>222</v>
      </c>
      <c r="D47" s="43" t="s">
        <v>367</v>
      </c>
      <c r="E47" s="43" t="s">
        <v>458</v>
      </c>
      <c r="F47" s="47">
        <v>4025</v>
      </c>
      <c r="G47" s="109">
        <v>5.6991542000000006</v>
      </c>
      <c r="H47" s="31">
        <v>5.5890785142857207E-3</v>
      </c>
    </row>
    <row r="48" spans="2:8" ht="15.75">
      <c r="B48" s="39">
        <v>43</v>
      </c>
      <c r="C48" s="43" t="s">
        <v>224</v>
      </c>
      <c r="D48" s="43" t="s">
        <v>537</v>
      </c>
      <c r="E48" s="43" t="s">
        <v>456</v>
      </c>
      <c r="F48" s="47">
        <v>6107</v>
      </c>
      <c r="G48" s="109">
        <v>5.6195728000000003</v>
      </c>
      <c r="H48" s="31">
        <v>5.5110341804656638E-3</v>
      </c>
    </row>
    <row r="49" spans="2:8" ht="15.75">
      <c r="B49" s="39">
        <v>44</v>
      </c>
      <c r="C49" s="43" t="s">
        <v>230</v>
      </c>
      <c r="D49" s="43" t="s">
        <v>539</v>
      </c>
      <c r="E49" s="43" t="s">
        <v>358</v>
      </c>
      <c r="F49" s="47">
        <v>2561</v>
      </c>
      <c r="G49" s="109">
        <v>4.5573969999999999</v>
      </c>
      <c r="H49" s="31">
        <v>4.469373657896499E-3</v>
      </c>
    </row>
    <row r="50" spans="2:8" ht="15.75">
      <c r="B50" s="39">
        <v>45</v>
      </c>
      <c r="C50" s="43" t="s">
        <v>229</v>
      </c>
      <c r="D50" s="43" t="s">
        <v>22</v>
      </c>
      <c r="E50" s="43" t="s">
        <v>358</v>
      </c>
      <c r="F50" s="47">
        <v>2469</v>
      </c>
      <c r="G50" s="109">
        <v>3.9707122999999998</v>
      </c>
      <c r="H50" s="31">
        <v>3.8940204148784096E-3</v>
      </c>
    </row>
    <row r="51" spans="2:8" ht="15.75">
      <c r="B51" s="39">
        <v>46</v>
      </c>
      <c r="C51" s="43" t="s">
        <v>231</v>
      </c>
      <c r="D51" s="43" t="s">
        <v>14</v>
      </c>
      <c r="E51" s="43" t="s">
        <v>453</v>
      </c>
      <c r="F51" s="47">
        <v>8022</v>
      </c>
      <c r="G51" s="109">
        <v>3.8815773999999998</v>
      </c>
      <c r="H51" s="31">
        <v>3.8066071010812493E-3</v>
      </c>
    </row>
    <row r="52" spans="2:8" ht="15.75">
      <c r="B52" s="39">
        <v>47</v>
      </c>
      <c r="C52" s="43" t="s">
        <v>232</v>
      </c>
      <c r="D52" s="43" t="s">
        <v>529</v>
      </c>
      <c r="E52" s="43" t="s">
        <v>358</v>
      </c>
      <c r="F52" s="47">
        <v>3437</v>
      </c>
      <c r="G52" s="109">
        <v>2.6916405000000001</v>
      </c>
      <c r="H52" s="31">
        <v>2.6396531061979814E-3</v>
      </c>
    </row>
    <row r="53" spans="2:8" ht="15.75">
      <c r="B53" s="39">
        <v>48</v>
      </c>
      <c r="C53" s="43" t="s">
        <v>233</v>
      </c>
      <c r="D53" s="43" t="s">
        <v>530</v>
      </c>
      <c r="E53" s="43" t="s">
        <v>458</v>
      </c>
      <c r="F53" s="47">
        <v>3786</v>
      </c>
      <c r="G53" s="109">
        <v>2.4725607999999997</v>
      </c>
      <c r="H53" s="31">
        <v>2.4248047969197095E-3</v>
      </c>
    </row>
    <row r="54" spans="2:8" ht="15.75">
      <c r="B54" s="39">
        <v>49</v>
      </c>
      <c r="C54" s="43" t="s">
        <v>235</v>
      </c>
      <c r="D54" s="43" t="s">
        <v>21</v>
      </c>
      <c r="E54" s="43" t="s">
        <v>455</v>
      </c>
      <c r="F54" s="47">
        <v>3377</v>
      </c>
      <c r="G54" s="109">
        <v>2.3801870000000003</v>
      </c>
      <c r="H54" s="31">
        <v>2.3342151404996529E-3</v>
      </c>
    </row>
    <row r="55" spans="2:8" ht="16.5" thickBot="1">
      <c r="B55" s="39">
        <v>50</v>
      </c>
      <c r="C55" s="43" t="s">
        <v>234</v>
      </c>
      <c r="D55" s="43" t="s">
        <v>23</v>
      </c>
      <c r="E55" s="43" t="s">
        <v>358</v>
      </c>
      <c r="F55" s="47">
        <v>2427</v>
      </c>
      <c r="G55" s="109">
        <v>2.2536545000000001</v>
      </c>
      <c r="H55" s="31">
        <v>2.2101265385262477E-3</v>
      </c>
    </row>
    <row r="56" spans="2:8" ht="16.5" thickBot="1">
      <c r="B56" s="56"/>
      <c r="C56" s="56"/>
      <c r="D56" s="57" t="s">
        <v>460</v>
      </c>
      <c r="E56" s="56"/>
      <c r="F56" s="56"/>
      <c r="G56" s="110">
        <v>1011.2871453999996</v>
      </c>
      <c r="H56" s="59">
        <v>0.99175475128019464</v>
      </c>
    </row>
    <row r="57" spans="2:8">
      <c r="B57" s="86"/>
      <c r="C57" s="86"/>
      <c r="D57" s="86"/>
      <c r="E57" s="86"/>
      <c r="F57" s="86"/>
      <c r="G57" s="86"/>
      <c r="H57" s="87"/>
    </row>
    <row r="58" spans="2:8" ht="16.5" thickBot="1">
      <c r="B58" s="64" t="s">
        <v>124</v>
      </c>
      <c r="C58" s="41"/>
      <c r="D58" s="45" t="s">
        <v>583</v>
      </c>
      <c r="E58" s="41"/>
      <c r="F58" s="41"/>
      <c r="G58" s="51">
        <v>0</v>
      </c>
      <c r="H58" s="35">
        <v>0</v>
      </c>
    </row>
    <row r="59" spans="2:8" ht="16.5" thickBot="1">
      <c r="B59" s="60"/>
      <c r="C59" s="61"/>
      <c r="D59" s="57" t="s">
        <v>460</v>
      </c>
      <c r="E59" s="62"/>
      <c r="F59" s="62"/>
      <c r="G59" s="58">
        <v>0</v>
      </c>
      <c r="H59" s="63">
        <v>0</v>
      </c>
    </row>
    <row r="60" spans="2:8" ht="15.75" thickBot="1">
      <c r="B60" s="86"/>
      <c r="C60" s="86"/>
      <c r="D60" s="86"/>
      <c r="E60" s="86"/>
      <c r="F60" s="86"/>
      <c r="G60" s="86"/>
      <c r="H60" s="87"/>
    </row>
    <row r="61" spans="2:8" ht="16.5" thickBot="1">
      <c r="B61" s="70" t="s">
        <v>252</v>
      </c>
      <c r="C61" s="61"/>
      <c r="D61" s="71" t="s">
        <v>461</v>
      </c>
      <c r="E61" s="88"/>
      <c r="F61" s="88"/>
      <c r="G61" s="81">
        <v>8.4</v>
      </c>
      <c r="H61" s="82">
        <v>8.2452487198053596E-3</v>
      </c>
    </row>
    <row r="62" spans="2:8" ht="16.5" thickBot="1">
      <c r="B62" s="40"/>
      <c r="C62" s="40"/>
      <c r="D62" s="45" t="s">
        <v>460</v>
      </c>
      <c r="E62" s="40"/>
      <c r="F62" s="40"/>
      <c r="G62" s="50">
        <v>8.4</v>
      </c>
      <c r="H62" s="33">
        <v>8.2452487198053596E-3</v>
      </c>
    </row>
    <row r="63" spans="2:8" ht="16.5" thickBot="1">
      <c r="B63" s="56"/>
      <c r="C63" s="56"/>
      <c r="D63" s="57" t="s">
        <v>462</v>
      </c>
      <c r="E63" s="56"/>
      <c r="F63" s="56"/>
      <c r="G63" s="58">
        <v>1019.6947825</v>
      </c>
      <c r="H63" s="69">
        <v>1</v>
      </c>
    </row>
    <row r="64" spans="2:8">
      <c r="B64" s="24"/>
      <c r="C64" s="1"/>
      <c r="D64" s="5" t="s">
        <v>236</v>
      </c>
      <c r="E64" s="4"/>
      <c r="F64" s="4"/>
      <c r="G64" s="1"/>
      <c r="H64" s="25"/>
    </row>
    <row r="65" spans="2:8">
      <c r="B65" s="24"/>
      <c r="C65" s="1"/>
      <c r="D65" s="12" t="s">
        <v>111</v>
      </c>
      <c r="E65" s="5"/>
      <c r="F65" s="5"/>
      <c r="G65" s="1"/>
      <c r="H65" s="25"/>
    </row>
    <row r="66" spans="2:8" ht="15.75">
      <c r="B66" s="24"/>
      <c r="C66" s="1"/>
      <c r="D66" s="3" t="s">
        <v>112</v>
      </c>
      <c r="E66" s="5"/>
      <c r="F66" s="7" t="s">
        <v>113</v>
      </c>
      <c r="G66" s="1"/>
      <c r="H66" s="25"/>
    </row>
    <row r="67" spans="2:8" ht="15.75">
      <c r="B67" s="24"/>
      <c r="C67" s="1"/>
      <c r="D67" s="3" t="s">
        <v>114</v>
      </c>
      <c r="E67" s="5"/>
      <c r="F67" s="7" t="s">
        <v>113</v>
      </c>
      <c r="G67" s="1"/>
      <c r="H67" s="25"/>
    </row>
    <row r="68" spans="2:8" ht="15.75">
      <c r="B68" s="24"/>
      <c r="C68" s="1"/>
      <c r="D68" s="3" t="s">
        <v>450</v>
      </c>
      <c r="E68" s="5"/>
      <c r="F68" s="9">
        <v>1719.6510000000001</v>
      </c>
      <c r="G68" s="1"/>
      <c r="H68" s="25"/>
    </row>
    <row r="69" spans="2:8" ht="15.75">
      <c r="B69" s="24"/>
      <c r="C69" s="1"/>
      <c r="D69" s="3" t="s">
        <v>569</v>
      </c>
      <c r="E69" s="5"/>
      <c r="F69" s="9">
        <v>1667.1809000000001</v>
      </c>
      <c r="G69" s="1"/>
      <c r="H69" s="25"/>
    </row>
    <row r="70" spans="2:8" ht="15.75">
      <c r="B70" s="24"/>
      <c r="C70" s="1"/>
      <c r="D70" s="3" t="s">
        <v>115</v>
      </c>
      <c r="E70" s="5"/>
      <c r="F70" s="7" t="s">
        <v>113</v>
      </c>
      <c r="G70" s="1"/>
      <c r="H70" s="25"/>
    </row>
    <row r="71" spans="2:8" ht="15.75">
      <c r="B71" s="24"/>
      <c r="C71" s="1"/>
      <c r="D71" s="3" t="s">
        <v>237</v>
      </c>
      <c r="E71" s="5"/>
      <c r="F71" s="7">
        <v>1011.2871454</v>
      </c>
      <c r="G71" s="1"/>
      <c r="H71" s="25"/>
    </row>
    <row r="72" spans="2:8" ht="15.75">
      <c r="B72" s="24"/>
      <c r="C72" s="1"/>
      <c r="D72" s="3" t="s">
        <v>117</v>
      </c>
      <c r="E72" s="5"/>
      <c r="F72" s="11">
        <v>7.0405932881810282E-2</v>
      </c>
      <c r="G72" s="1"/>
      <c r="H72" s="25"/>
    </row>
    <row r="73" spans="2:8" ht="15.75">
      <c r="B73" s="24"/>
      <c r="C73" s="1"/>
      <c r="D73" s="3" t="s">
        <v>118</v>
      </c>
      <c r="E73" s="5"/>
      <c r="F73" s="11" t="s">
        <v>113</v>
      </c>
      <c r="G73" s="1"/>
      <c r="H73" s="25"/>
    </row>
    <row r="74" spans="2:8" ht="15.75">
      <c r="B74" s="24"/>
      <c r="C74" s="1"/>
      <c r="D74" s="3" t="s">
        <v>119</v>
      </c>
      <c r="E74" s="5"/>
      <c r="F74" s="7" t="s">
        <v>113</v>
      </c>
      <c r="G74" s="1"/>
      <c r="H74" s="25"/>
    </row>
    <row r="75" spans="2:8" ht="16.5" thickBot="1">
      <c r="B75" s="29"/>
      <c r="C75" s="26"/>
      <c r="D75" s="20" t="s">
        <v>570</v>
      </c>
      <c r="E75" s="65"/>
      <c r="F75" s="89"/>
      <c r="G75" s="26"/>
      <c r="H75" s="28"/>
    </row>
  </sheetData>
  <mergeCells count="2">
    <mergeCell ref="B1:H1"/>
    <mergeCell ref="B2:H2"/>
  </mergeCell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Master</vt:lpstr>
      <vt:lpstr>GS Nifty BeES</vt:lpstr>
      <vt:lpstr>GS Junior BeES</vt:lpstr>
      <vt:lpstr>PSU Bank BeES</vt:lpstr>
      <vt:lpstr>GS Gold BeES</vt:lpstr>
      <vt:lpstr>GS Liquid BeES</vt:lpstr>
      <vt:lpstr>GS Bank BeES</vt:lpstr>
      <vt:lpstr>GS Shariah BeES</vt:lpstr>
      <vt:lpstr>GS Hang Seng BeES</vt:lpstr>
      <vt:lpstr>GS Short Term Fund</vt:lpstr>
      <vt:lpstr>GS Infra BeES</vt:lpstr>
      <vt:lpstr>Goldman Sachs India Equity Fund</vt:lpstr>
      <vt:lpstr>GSIEF Derivative</vt:lpstr>
      <vt:lpstr>GS CNX500</vt:lpstr>
      <vt:lpstr>'GS Nifty BeES'!Print_Area</vt:lpstr>
      <vt:lpstr>'GSIEF Derivative'!Print_Area</vt:lpstr>
    </vt:vector>
  </TitlesOfParts>
  <Company>Goldman Sachs &amp; 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damam</dc:creator>
  <cp:lastModifiedBy>bangen</cp:lastModifiedBy>
  <dcterms:created xsi:type="dcterms:W3CDTF">2012-10-10T07:05:06Z</dcterms:created>
  <dcterms:modified xsi:type="dcterms:W3CDTF">2013-04-09T04:37:25Z</dcterms:modified>
</cp:coreProperties>
</file>